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D:\Nam 2025\Phan cap\Du thao bao cao UB\"/>
    </mc:Choice>
  </mc:AlternateContent>
  <xr:revisionPtr revIDLastSave="0" documentId="13_ncr:1_{F1FC3605-4678-4D18-AF10-4CF87376DD41}" xr6:coauthVersionLast="47" xr6:coauthVersionMax="47" xr10:uidLastSave="{00000000-0000-0000-0000-000000000000}"/>
  <bookViews>
    <workbookView xWindow="-120" yWindow="-120" windowWidth="38640" windowHeight="15840" firstSheet="1" activeTab="1" xr2:uid="{09C89419-E306-4E63-9459-D1813B0B3352}"/>
  </bookViews>
  <sheets>
    <sheet name="foxz" sheetId="2" state="veryHidden" r:id="rId1"/>
    <sheet name="Trang_tính1"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39" i="1" l="1"/>
  <c r="AI9" i="1" s="1"/>
  <c r="AG39" i="1"/>
  <c r="AP49" i="1"/>
  <c r="H49" i="1"/>
  <c r="AP48" i="1"/>
  <c r="H48" i="1"/>
  <c r="AP47" i="1"/>
  <c r="AO47" i="1"/>
  <c r="G47" i="1"/>
  <c r="H47" i="1" s="1"/>
  <c r="AP46" i="1"/>
  <c r="H46" i="1"/>
  <c r="AQ45" i="1"/>
  <c r="AQ41" i="1" s="1"/>
  <c r="I45" i="1"/>
  <c r="H45" i="1" s="1"/>
  <c r="AP44" i="1"/>
  <c r="H44" i="1"/>
  <c r="AP43" i="1"/>
  <c r="H43" i="1"/>
  <c r="AP42" i="1"/>
  <c r="H42" i="1"/>
  <c r="AO41" i="1"/>
  <c r="AN41" i="1"/>
  <c r="AM41" i="1"/>
  <c r="AL41" i="1"/>
  <c r="AE41" i="1"/>
  <c r="AD41" i="1"/>
  <c r="AC41" i="1"/>
  <c r="AB41" i="1"/>
  <c r="AA41" i="1"/>
  <c r="Z41" i="1"/>
  <c r="Y41" i="1"/>
  <c r="X41" i="1"/>
  <c r="W41" i="1"/>
  <c r="V41" i="1"/>
  <c r="U41" i="1"/>
  <c r="T41" i="1"/>
  <c r="S41" i="1"/>
  <c r="R41" i="1"/>
  <c r="Q41" i="1"/>
  <c r="P41" i="1"/>
  <c r="O41" i="1"/>
  <c r="N41" i="1"/>
  <c r="M41" i="1"/>
  <c r="L41" i="1"/>
  <c r="K41" i="1"/>
  <c r="J41" i="1"/>
  <c r="G41" i="1"/>
  <c r="F41" i="1"/>
  <c r="E41" i="1"/>
  <c r="D41" i="1"/>
  <c r="C41" i="1"/>
  <c r="H40" i="1"/>
  <c r="G39" i="1"/>
  <c r="H39" i="1" s="1"/>
  <c r="AO38" i="1"/>
  <c r="AP38" i="1" s="1"/>
  <c r="AM38" i="1"/>
  <c r="H38" i="1"/>
  <c r="G38" i="1"/>
  <c r="E38" i="1"/>
  <c r="AP37" i="1"/>
  <c r="AG37" i="1"/>
  <c r="AF37" i="1"/>
  <c r="AI37" i="1" s="1"/>
  <c r="AJ37" i="1" s="1"/>
  <c r="H37" i="1"/>
  <c r="AP35" i="1"/>
  <c r="H35" i="1"/>
  <c r="AP34" i="1"/>
  <c r="AP32" i="1" s="1"/>
  <c r="H34" i="1"/>
  <c r="H32" i="1" s="1"/>
  <c r="AP33" i="1"/>
  <c r="H33" i="1"/>
  <c r="AQ32" i="1"/>
  <c r="AO32" i="1"/>
  <c r="AN32" i="1"/>
  <c r="AM32" i="1"/>
  <c r="AL32" i="1"/>
  <c r="AE32" i="1"/>
  <c r="AD32" i="1"/>
  <c r="AC32" i="1"/>
  <c r="AB32" i="1"/>
  <c r="AA32" i="1"/>
  <c r="Z32" i="1"/>
  <c r="Y32" i="1"/>
  <c r="X32" i="1"/>
  <c r="W32" i="1"/>
  <c r="V32" i="1"/>
  <c r="U32" i="1"/>
  <c r="T32" i="1"/>
  <c r="S32" i="1"/>
  <c r="R32" i="1"/>
  <c r="Q32" i="1"/>
  <c r="P32" i="1"/>
  <c r="O32" i="1"/>
  <c r="N32" i="1"/>
  <c r="M32" i="1"/>
  <c r="L32" i="1"/>
  <c r="K32" i="1"/>
  <c r="J32" i="1"/>
  <c r="I32" i="1"/>
  <c r="G32" i="1"/>
  <c r="F32" i="1"/>
  <c r="E32" i="1"/>
  <c r="D32" i="1"/>
  <c r="C32" i="1"/>
  <c r="AP31" i="1"/>
  <c r="H31" i="1"/>
  <c r="AP30" i="1"/>
  <c r="AP29" i="1" s="1"/>
  <c r="H30" i="1"/>
  <c r="H29" i="1" s="1"/>
  <c r="AQ29" i="1"/>
  <c r="AO29" i="1"/>
  <c r="AN29" i="1"/>
  <c r="AM29" i="1"/>
  <c r="AL29" i="1"/>
  <c r="AE29" i="1"/>
  <c r="AD29" i="1"/>
  <c r="AC29" i="1"/>
  <c r="AB29" i="1"/>
  <c r="AA29" i="1"/>
  <c r="Z29" i="1"/>
  <c r="Y29" i="1"/>
  <c r="X29" i="1"/>
  <c r="W29" i="1"/>
  <c r="V29" i="1"/>
  <c r="U29" i="1"/>
  <c r="T29" i="1"/>
  <c r="S29" i="1"/>
  <c r="R29" i="1"/>
  <c r="Q29" i="1"/>
  <c r="P29" i="1"/>
  <c r="O29" i="1"/>
  <c r="N29" i="1"/>
  <c r="M29" i="1"/>
  <c r="L29" i="1"/>
  <c r="K29" i="1"/>
  <c r="J29" i="1"/>
  <c r="I29" i="1"/>
  <c r="G29" i="1"/>
  <c r="F29" i="1"/>
  <c r="E29" i="1"/>
  <c r="D29" i="1"/>
  <c r="C29" i="1"/>
  <c r="AP28" i="1"/>
  <c r="H28" i="1"/>
  <c r="AP27" i="1"/>
  <c r="H27" i="1"/>
  <c r="AP26" i="1"/>
  <c r="H26" i="1"/>
  <c r="AP25" i="1"/>
  <c r="H25" i="1"/>
  <c r="AP24" i="1"/>
  <c r="AP21" i="1" s="1"/>
  <c r="H24" i="1"/>
  <c r="H21" i="1" s="1"/>
  <c r="AP23" i="1"/>
  <c r="H23" i="1"/>
  <c r="AP22" i="1"/>
  <c r="H22" i="1"/>
  <c r="AQ21" i="1"/>
  <c r="AO21" i="1"/>
  <c r="AN21" i="1"/>
  <c r="AM21" i="1"/>
  <c r="AL21" i="1"/>
  <c r="AE21" i="1"/>
  <c r="AD21" i="1"/>
  <c r="AC21" i="1"/>
  <c r="AB21" i="1"/>
  <c r="AA21" i="1"/>
  <c r="Z21" i="1"/>
  <c r="Y21" i="1"/>
  <c r="X21" i="1"/>
  <c r="W21" i="1"/>
  <c r="V21" i="1"/>
  <c r="U21" i="1"/>
  <c r="T21" i="1"/>
  <c r="S21" i="1"/>
  <c r="R21" i="1"/>
  <c r="Q21" i="1"/>
  <c r="P21" i="1"/>
  <c r="O21" i="1"/>
  <c r="N21" i="1"/>
  <c r="M21" i="1"/>
  <c r="L21" i="1"/>
  <c r="K21" i="1"/>
  <c r="J21" i="1"/>
  <c r="I21" i="1"/>
  <c r="G21" i="1"/>
  <c r="F21" i="1"/>
  <c r="E21" i="1"/>
  <c r="D21" i="1"/>
  <c r="C21" i="1"/>
  <c r="AP20" i="1"/>
  <c r="H20" i="1"/>
  <c r="H18" i="1" s="1"/>
  <c r="AP19" i="1"/>
  <c r="AP18" i="1" s="1"/>
  <c r="H19" i="1"/>
  <c r="AQ18" i="1"/>
  <c r="AO18" i="1"/>
  <c r="AN18" i="1"/>
  <c r="AM18" i="1"/>
  <c r="AL18" i="1"/>
  <c r="AE18" i="1"/>
  <c r="AD18" i="1"/>
  <c r="AC18" i="1"/>
  <c r="AB18" i="1"/>
  <c r="AA18" i="1"/>
  <c r="Z18" i="1"/>
  <c r="Y18" i="1"/>
  <c r="X18" i="1"/>
  <c r="W18" i="1"/>
  <c r="V18" i="1"/>
  <c r="U18" i="1"/>
  <c r="T18" i="1"/>
  <c r="S18" i="1"/>
  <c r="R18" i="1"/>
  <c r="Q18" i="1"/>
  <c r="P18" i="1"/>
  <c r="O18" i="1"/>
  <c r="N18" i="1"/>
  <c r="M18" i="1"/>
  <c r="L18" i="1"/>
  <c r="K18" i="1"/>
  <c r="J18" i="1"/>
  <c r="I18" i="1"/>
  <c r="G18" i="1"/>
  <c r="F18" i="1"/>
  <c r="E18" i="1"/>
  <c r="D18" i="1"/>
  <c r="C18" i="1"/>
  <c r="AP17" i="1"/>
  <c r="H17" i="1"/>
  <c r="AP16" i="1"/>
  <c r="H16" i="1"/>
  <c r="AP15" i="1"/>
  <c r="AP14" i="1" s="1"/>
  <c r="H15" i="1"/>
  <c r="AQ14" i="1"/>
  <c r="AO14" i="1"/>
  <c r="AN14" i="1"/>
  <c r="AM14" i="1"/>
  <c r="AL14" i="1"/>
  <c r="AE14" i="1"/>
  <c r="AD14" i="1"/>
  <c r="AC14" i="1"/>
  <c r="AB14" i="1"/>
  <c r="AA14" i="1"/>
  <c r="Z14" i="1"/>
  <c r="Y14" i="1"/>
  <c r="X14" i="1"/>
  <c r="W14" i="1"/>
  <c r="V14" i="1"/>
  <c r="U14" i="1"/>
  <c r="T14" i="1"/>
  <c r="T9" i="1" s="1"/>
  <c r="S14" i="1"/>
  <c r="R14" i="1"/>
  <c r="Q14" i="1"/>
  <c r="P14" i="1"/>
  <c r="O14" i="1"/>
  <c r="N14" i="1"/>
  <c r="M14" i="1"/>
  <c r="L14" i="1"/>
  <c r="K14" i="1"/>
  <c r="J14" i="1"/>
  <c r="I14" i="1"/>
  <c r="G14" i="1"/>
  <c r="F14" i="1"/>
  <c r="F9" i="1" s="1"/>
  <c r="E14" i="1"/>
  <c r="D14" i="1"/>
  <c r="C14" i="1"/>
  <c r="AP13" i="1"/>
  <c r="H13" i="1"/>
  <c r="AP12" i="1"/>
  <c r="H12" i="1"/>
  <c r="AP11" i="1"/>
  <c r="H11" i="1"/>
  <c r="AQ10" i="1"/>
  <c r="AO10" i="1"/>
  <c r="AP10" i="1" s="1"/>
  <c r="AN10" i="1"/>
  <c r="AM10" i="1"/>
  <c r="AL10" i="1"/>
  <c r="AE10" i="1"/>
  <c r="AD10" i="1"/>
  <c r="AC10" i="1"/>
  <c r="AC9" i="1" s="1"/>
  <c r="AB10" i="1"/>
  <c r="AA10" i="1"/>
  <c r="Z10" i="1"/>
  <c r="Z9" i="1" s="1"/>
  <c r="Y10" i="1"/>
  <c r="X10" i="1"/>
  <c r="W10" i="1"/>
  <c r="W9" i="1" s="1"/>
  <c r="V10" i="1"/>
  <c r="U10" i="1"/>
  <c r="T10" i="1"/>
  <c r="S10" i="1"/>
  <c r="R10" i="1"/>
  <c r="Q10" i="1"/>
  <c r="Q9" i="1" s="1"/>
  <c r="P10" i="1"/>
  <c r="O10" i="1"/>
  <c r="N10" i="1"/>
  <c r="N9" i="1" s="1"/>
  <c r="M10" i="1"/>
  <c r="L10" i="1"/>
  <c r="K10" i="1"/>
  <c r="K9" i="1" s="1"/>
  <c r="J10" i="1"/>
  <c r="I10" i="1"/>
  <c r="G10" i="1"/>
  <c r="H10" i="1" s="1"/>
  <c r="F10" i="1"/>
  <c r="E10" i="1"/>
  <c r="D10" i="1"/>
  <c r="C10" i="1"/>
  <c r="C9" i="1" s="1"/>
  <c r="AK9" i="1"/>
  <c r="AH9" i="1"/>
  <c r="AG9" i="1"/>
  <c r="AF9" i="1"/>
  <c r="E9" i="1" l="1"/>
  <c r="D9" i="1"/>
  <c r="I41" i="1"/>
  <c r="I9" i="1"/>
  <c r="O9" i="1"/>
  <c r="U9" i="1"/>
  <c r="AA9" i="1"/>
  <c r="L9" i="1"/>
  <c r="R9" i="1"/>
  <c r="X9" i="1"/>
  <c r="AD9" i="1"/>
  <c r="G9" i="1"/>
  <c r="M9" i="1"/>
  <c r="S9" i="1"/>
  <c r="Y9" i="1"/>
  <c r="AE9" i="1"/>
  <c r="H41" i="1"/>
  <c r="AJ39" i="1"/>
  <c r="J9" i="1"/>
  <c r="P9" i="1"/>
  <c r="V9" i="1"/>
  <c r="AB9" i="1"/>
  <c r="AN9" i="1"/>
  <c r="H14" i="1"/>
  <c r="H9" i="1"/>
  <c r="AQ9" i="1"/>
  <c r="AP45" i="1"/>
  <c r="AP41" i="1" s="1"/>
  <c r="AL39" i="1" l="1"/>
  <c r="AJ9" i="1"/>
  <c r="AL9" i="1" l="1"/>
  <c r="AO39" i="1"/>
  <c r="AM39" i="1"/>
  <c r="AM9" i="1" s="1"/>
  <c r="AP39" i="1" l="1"/>
  <c r="AP9" i="1" s="1"/>
  <c r="AO9" i="1"/>
</calcChain>
</file>

<file path=xl/sharedStrings.xml><?xml version="1.0" encoding="utf-8"?>
<sst xmlns="http://schemas.openxmlformats.org/spreadsheetml/2006/main" count="130" uniqueCount="70">
  <si>
    <t>Đơn vị: Triệu đồng</t>
  </si>
  <si>
    <t>SỐ TT</t>
  </si>
  <si>
    <t>Chỉ tiêu</t>
  </si>
  <si>
    <t>Dự toán Bộ Tài chính giao</t>
  </si>
  <si>
    <t>DỰ TOÁN NĂM 2025 TRƯỚC SẮP XẾP</t>
  </si>
  <si>
    <t>DỰ TOÁN NĂM 2025 SAU SẮP XẾP</t>
  </si>
  <si>
    <t>DỰ TOÁN NĂM 2025 THEO ĐỀ XUẤT QUY ĐỊNH ĐỊNH MỨC MỚI</t>
  </si>
  <si>
    <t>Dự toán HĐND tỉnh giao</t>
  </si>
  <si>
    <t>Trong đó</t>
  </si>
  <si>
    <t>Thu điều tiết NSĐP</t>
  </si>
  <si>
    <t>Hữu 
Lũng</t>
  </si>
  <si>
    <t>Chi Lăng</t>
  </si>
  <si>
    <t>Thành phố</t>
  </si>
  <si>
    <t>Cao Lộc</t>
  </si>
  <si>
    <t>Lộc Bình</t>
  </si>
  <si>
    <t>Đình Lập</t>
  </si>
  <si>
    <t>Văn Lãng</t>
  </si>
  <si>
    <t>Tràng Định</t>
  </si>
  <si>
    <t>Văn Quan</t>
  </si>
  <si>
    <t>Bình Gia</t>
  </si>
  <si>
    <t>Bắc Sơn</t>
  </si>
  <si>
    <t>Tỉnh
 thu</t>
  </si>
  <si>
    <t>Huyện, Thành phố</t>
  </si>
  <si>
    <t>Điều tiết cấp tỉnh</t>
  </si>
  <si>
    <t>Điều tiết cho huyện, thành phố</t>
  </si>
  <si>
    <t>Tổng thu</t>
  </si>
  <si>
    <t>Điều tiết</t>
  </si>
  <si>
    <t>Xã, phường thu</t>
  </si>
  <si>
    <t>Điều tiết cho xã, phường</t>
  </si>
  <si>
    <t>A</t>
  </si>
  <si>
    <t>B</t>
  </si>
  <si>
    <t>THU NỘI ĐỊA</t>
  </si>
  <si>
    <t xml:space="preserve">Thu từ khu vực doanh nghiệp nhà nước do trung ương quản lý </t>
  </si>
  <si>
    <t>-</t>
  </si>
  <si>
    <t>Thuế giá trị gia tăng</t>
  </si>
  <si>
    <t>Thuế thu nhập doanh nghiệp</t>
  </si>
  <si>
    <t>Thuế tài nguyên</t>
  </si>
  <si>
    <t xml:space="preserve">Thu từ khu vực doanh nghiệp nhà nước do địa phương quản lý </t>
  </si>
  <si>
    <t>Thu từ khu vực doanh nghiệp có vốn đầu tư nước ngoài</t>
  </si>
  <si>
    <t>Thu từ khu vực kinh tế ngoài quốc doanh</t>
  </si>
  <si>
    <t>Thuế tiêu thụ đặc biệt</t>
  </si>
  <si>
    <t>Lệ phí trước bạ</t>
  </si>
  <si>
    <t>Thuế sử dụng đất phi nông nghiệp</t>
  </si>
  <si>
    <t>Thuế thu nhập cá nhân</t>
  </si>
  <si>
    <t>Thuế bảo vệ môi trường</t>
  </si>
  <si>
    <t>Trong đó: - Thu từ hàng hóa nhập khẩu</t>
  </si>
  <si>
    <t xml:space="preserve">                  - Thu từ hàng hóa sản xuất trong nước</t>
  </si>
  <si>
    <t>Phí, lệ phí</t>
  </si>
  <si>
    <t>Trong đó: - Trung ương</t>
  </si>
  <si>
    <t xml:space="preserve">                   - Địa phương</t>
  </si>
  <si>
    <t>+</t>
  </si>
  <si>
    <t>Phí sử dụng công trình kết cấu hạ tầng, công trình dịch vụ, tiện ích công cộng trong khu vực cửa khẩu</t>
  </si>
  <si>
    <t>Phí bảo vệ môi trường đối với nước thải</t>
  </si>
  <si>
    <t>Phí bảo vệ môi trường đối với khai thác khoáng sản</t>
  </si>
  <si>
    <t>Lệ phí môn bài</t>
  </si>
  <si>
    <t>Thu tiền sử dụng đất</t>
  </si>
  <si>
    <t>Thu tiền cho thuê đất, thuê mặt nước</t>
  </si>
  <si>
    <t>Thu khác ngân sách</t>
  </si>
  <si>
    <t>Thu khác ngân sách trung ương, trong đó:</t>
  </si>
  <si>
    <t>Thu phạt an toàn giao thông</t>
  </si>
  <si>
    <t>Xử phạt vi phạm hành chính</t>
  </si>
  <si>
    <t xml:space="preserve"> -</t>
  </si>
  <si>
    <t>Khu khác ngân sách địa phương, trong đó</t>
  </si>
  <si>
    <t xml:space="preserve"> +</t>
  </si>
  <si>
    <t>Thu bảo vệ và phát triển đất trồng lúa</t>
  </si>
  <si>
    <t>Thu tiền cấp quyền khai thác khoáng sản, tài nguyên nước</t>
  </si>
  <si>
    <t>Thu cổ tức và lợi nhuận sau thuế</t>
  </si>
  <si>
    <t>Thu từ hoạt động xổ số kiến thiết</t>
  </si>
  <si>
    <t>(Kèm theo Tờ trình số      /TTr-STC ngày        tháng 9 năm 2025 của Sở Tài chính)</t>
  </si>
  <si>
    <t>BIỂU TÍNH TỶ LỆ ĐIỀU TIẾT GIỮA CÁC CẤP NGÂN SÁCH TRÊN ĐỊA BÀN TỈNH THEO PHƯƠNG ÁN ĐỀ XUẤT TRÊN CƠ SỞ SỐ LIỆU DỰ TOÁN GIAO ĐẦU NĂM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</si>
</sst>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theme="1"/>
      <name val="Times New Roman"/>
      <family val="1"/>
    </font>
    <font>
      <b/>
      <sz val="11"/>
      <color theme="1"/>
      <name val="Times New Roman"/>
      <family val="1"/>
    </font>
    <font>
      <i/>
      <sz val="11"/>
      <color theme="1"/>
      <name val="Times New Roman"/>
      <family val="1"/>
    </font>
    <font>
      <b/>
      <sz val="10"/>
      <color theme="1"/>
      <name val="Times New Roman"/>
      <family val="1"/>
    </font>
    <font>
      <sz val="10"/>
      <color theme="1"/>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3">
    <xf numFmtId="0" fontId="0" fillId="0" borderId="0" xfId="0"/>
    <xf numFmtId="164" fontId="3" fillId="0" borderId="1" xfId="1" applyNumberFormat="1" applyFont="1" applyBorder="1" applyAlignment="1">
      <alignment vertical="center" wrapText="1"/>
    </xf>
    <xf numFmtId="0" fontId="3" fillId="0" borderId="1" xfId="1" applyNumberFormat="1" applyFont="1" applyBorder="1" applyAlignment="1">
      <alignment horizontal="center" vertical="center" wrapText="1"/>
    </xf>
    <xf numFmtId="0" fontId="4" fillId="0" borderId="1" xfId="1" applyNumberFormat="1" applyFont="1" applyBorder="1" applyAlignment="1">
      <alignment horizontal="center" vertical="center" wrapText="1"/>
    </xf>
    <xf numFmtId="164" fontId="4" fillId="0" borderId="1" xfId="1" applyNumberFormat="1" applyFont="1" applyBorder="1" applyAlignment="1">
      <alignment vertical="center" wrapText="1"/>
    </xf>
    <xf numFmtId="0" fontId="2" fillId="0" borderId="0" xfId="0" applyFont="1"/>
    <xf numFmtId="164" fontId="6" fillId="0" borderId="1" xfId="1" applyNumberFormat="1" applyFont="1" applyBorder="1" applyAlignment="1">
      <alignment vertical="center" wrapText="1"/>
    </xf>
    <xf numFmtId="164" fontId="7" fillId="0" borderId="1" xfId="1" applyNumberFormat="1" applyFont="1" applyBorder="1" applyAlignment="1">
      <alignment vertical="center" wrapText="1"/>
    </xf>
    <xf numFmtId="164" fontId="4" fillId="0" borderId="1" xfId="1" applyNumberFormat="1"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xf>
    <xf numFmtId="164" fontId="4" fillId="0" borderId="1" xfId="1" applyNumberFormat="1" applyFont="1" applyBorder="1" applyAlignment="1">
      <alignment horizontal="center" vertical="center" wrapText="1"/>
    </xf>
    <xf numFmtId="0" fontId="5" fillId="0" borderId="0" xfId="0" applyFont="1" applyAlignment="1">
      <alignment horizontal="center" vertical="center"/>
    </xf>
  </cellXfs>
  <cellStyles count="2">
    <cellStyle name="Bình thường" xfId="0" builtinId="0"/>
    <cellStyle name="Dấu phẩy"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Chủ đề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FEDB3-7723-4EB7-A0F3-BF87E7202CFA}">
  <dimension ref="A1:AQ49"/>
  <sheetViews>
    <sheetView tabSelected="1" workbookViewId="0">
      <selection activeCell="AN47" sqref="AN47"/>
    </sheetView>
  </sheetViews>
  <sheetFormatPr defaultRowHeight="15" x14ac:dyDescent="0.25"/>
  <cols>
    <col min="1" max="1" width="5.5703125" customWidth="1"/>
    <col min="2" max="2" width="23.7109375" customWidth="1"/>
    <col min="3" max="3" width="10.140625" customWidth="1"/>
    <col min="4" max="4" width="11" customWidth="1"/>
    <col min="5" max="5" width="10.140625" customWidth="1"/>
    <col min="6" max="8" width="13.28515625" bestFit="1" customWidth="1"/>
    <col min="9" max="9" width="11.5703125" bestFit="1" customWidth="1"/>
    <col min="10" max="31" width="0" hidden="1" customWidth="1"/>
    <col min="32" max="37" width="10" customWidth="1"/>
    <col min="38" max="42" width="13.28515625" bestFit="1" customWidth="1"/>
    <col min="43" max="43" width="11.5703125" bestFit="1" customWidth="1"/>
    <col min="257" max="257" width="5.5703125" customWidth="1"/>
    <col min="258" max="258" width="23.7109375" customWidth="1"/>
    <col min="259" max="261" width="10.140625" customWidth="1"/>
    <col min="262" max="264" width="11.7109375" bestFit="1" customWidth="1"/>
    <col min="265" max="265" width="10.140625" bestFit="1" customWidth="1"/>
    <col min="266" max="287" width="0" hidden="1" customWidth="1"/>
    <col min="288" max="293" width="10" customWidth="1"/>
    <col min="294" max="298" width="11.7109375" bestFit="1" customWidth="1"/>
    <col min="299" max="299" width="10.140625" bestFit="1" customWidth="1"/>
    <col min="513" max="513" width="5.5703125" customWidth="1"/>
    <col min="514" max="514" width="23.7109375" customWidth="1"/>
    <col min="515" max="517" width="10.140625" customWidth="1"/>
    <col min="518" max="520" width="11.7109375" bestFit="1" customWidth="1"/>
    <col min="521" max="521" width="10.140625" bestFit="1" customWidth="1"/>
    <col min="522" max="543" width="0" hidden="1" customWidth="1"/>
    <col min="544" max="549" width="10" customWidth="1"/>
    <col min="550" max="554" width="11.7109375" bestFit="1" customWidth="1"/>
    <col min="555" max="555" width="10.140625" bestFit="1" customWidth="1"/>
    <col min="769" max="769" width="5.5703125" customWidth="1"/>
    <col min="770" max="770" width="23.7109375" customWidth="1"/>
    <col min="771" max="773" width="10.140625" customWidth="1"/>
    <col min="774" max="776" width="11.7109375" bestFit="1" customWidth="1"/>
    <col min="777" max="777" width="10.140625" bestFit="1" customWidth="1"/>
    <col min="778" max="799" width="0" hidden="1" customWidth="1"/>
    <col min="800" max="805" width="10" customWidth="1"/>
    <col min="806" max="810" width="11.7109375" bestFit="1" customWidth="1"/>
    <col min="811" max="811" width="10.140625" bestFit="1" customWidth="1"/>
    <col min="1025" max="1025" width="5.5703125" customWidth="1"/>
    <col min="1026" max="1026" width="23.7109375" customWidth="1"/>
    <col min="1027" max="1029" width="10.140625" customWidth="1"/>
    <col min="1030" max="1032" width="11.7109375" bestFit="1" customWidth="1"/>
    <col min="1033" max="1033" width="10.140625" bestFit="1" customWidth="1"/>
    <col min="1034" max="1055" width="0" hidden="1" customWidth="1"/>
    <col min="1056" max="1061" width="10" customWidth="1"/>
    <col min="1062" max="1066" width="11.7109375" bestFit="1" customWidth="1"/>
    <col min="1067" max="1067" width="10.140625" bestFit="1" customWidth="1"/>
    <col min="1281" max="1281" width="5.5703125" customWidth="1"/>
    <col min="1282" max="1282" width="23.7109375" customWidth="1"/>
    <col min="1283" max="1285" width="10.140625" customWidth="1"/>
    <col min="1286" max="1288" width="11.7109375" bestFit="1" customWidth="1"/>
    <col min="1289" max="1289" width="10.140625" bestFit="1" customWidth="1"/>
    <col min="1290" max="1311" width="0" hidden="1" customWidth="1"/>
    <col min="1312" max="1317" width="10" customWidth="1"/>
    <col min="1318" max="1322" width="11.7109375" bestFit="1" customWidth="1"/>
    <col min="1323" max="1323" width="10.140625" bestFit="1" customWidth="1"/>
    <col min="1537" max="1537" width="5.5703125" customWidth="1"/>
    <col min="1538" max="1538" width="23.7109375" customWidth="1"/>
    <col min="1539" max="1541" width="10.140625" customWidth="1"/>
    <col min="1542" max="1544" width="11.7109375" bestFit="1" customWidth="1"/>
    <col min="1545" max="1545" width="10.140625" bestFit="1" customWidth="1"/>
    <col min="1546" max="1567" width="0" hidden="1" customWidth="1"/>
    <col min="1568" max="1573" width="10" customWidth="1"/>
    <col min="1574" max="1578" width="11.7109375" bestFit="1" customWidth="1"/>
    <col min="1579" max="1579" width="10.140625" bestFit="1" customWidth="1"/>
    <col min="1793" max="1793" width="5.5703125" customWidth="1"/>
    <col min="1794" max="1794" width="23.7109375" customWidth="1"/>
    <col min="1795" max="1797" width="10.140625" customWidth="1"/>
    <col min="1798" max="1800" width="11.7109375" bestFit="1" customWidth="1"/>
    <col min="1801" max="1801" width="10.140625" bestFit="1" customWidth="1"/>
    <col min="1802" max="1823" width="0" hidden="1" customWidth="1"/>
    <col min="1824" max="1829" width="10" customWidth="1"/>
    <col min="1830" max="1834" width="11.7109375" bestFit="1" customWidth="1"/>
    <col min="1835" max="1835" width="10.140625" bestFit="1" customWidth="1"/>
    <col min="2049" max="2049" width="5.5703125" customWidth="1"/>
    <col min="2050" max="2050" width="23.7109375" customWidth="1"/>
    <col min="2051" max="2053" width="10.140625" customWidth="1"/>
    <col min="2054" max="2056" width="11.7109375" bestFit="1" customWidth="1"/>
    <col min="2057" max="2057" width="10.140625" bestFit="1" customWidth="1"/>
    <col min="2058" max="2079" width="0" hidden="1" customWidth="1"/>
    <col min="2080" max="2085" width="10" customWidth="1"/>
    <col min="2086" max="2090" width="11.7109375" bestFit="1" customWidth="1"/>
    <col min="2091" max="2091" width="10.140625" bestFit="1" customWidth="1"/>
    <col min="2305" max="2305" width="5.5703125" customWidth="1"/>
    <col min="2306" max="2306" width="23.7109375" customWidth="1"/>
    <col min="2307" max="2309" width="10.140625" customWidth="1"/>
    <col min="2310" max="2312" width="11.7109375" bestFit="1" customWidth="1"/>
    <col min="2313" max="2313" width="10.140625" bestFit="1" customWidth="1"/>
    <col min="2314" max="2335" width="0" hidden="1" customWidth="1"/>
    <col min="2336" max="2341" width="10" customWidth="1"/>
    <col min="2342" max="2346" width="11.7109375" bestFit="1" customWidth="1"/>
    <col min="2347" max="2347" width="10.140625" bestFit="1" customWidth="1"/>
    <col min="2561" max="2561" width="5.5703125" customWidth="1"/>
    <col min="2562" max="2562" width="23.7109375" customWidth="1"/>
    <col min="2563" max="2565" width="10.140625" customWidth="1"/>
    <col min="2566" max="2568" width="11.7109375" bestFit="1" customWidth="1"/>
    <col min="2569" max="2569" width="10.140625" bestFit="1" customWidth="1"/>
    <col min="2570" max="2591" width="0" hidden="1" customWidth="1"/>
    <col min="2592" max="2597" width="10" customWidth="1"/>
    <col min="2598" max="2602" width="11.7109375" bestFit="1" customWidth="1"/>
    <col min="2603" max="2603" width="10.140625" bestFit="1" customWidth="1"/>
    <col min="2817" max="2817" width="5.5703125" customWidth="1"/>
    <col min="2818" max="2818" width="23.7109375" customWidth="1"/>
    <col min="2819" max="2821" width="10.140625" customWidth="1"/>
    <col min="2822" max="2824" width="11.7109375" bestFit="1" customWidth="1"/>
    <col min="2825" max="2825" width="10.140625" bestFit="1" customWidth="1"/>
    <col min="2826" max="2847" width="0" hidden="1" customWidth="1"/>
    <col min="2848" max="2853" width="10" customWidth="1"/>
    <col min="2854" max="2858" width="11.7109375" bestFit="1" customWidth="1"/>
    <col min="2859" max="2859" width="10.140625" bestFit="1" customWidth="1"/>
    <col min="3073" max="3073" width="5.5703125" customWidth="1"/>
    <col min="3074" max="3074" width="23.7109375" customWidth="1"/>
    <col min="3075" max="3077" width="10.140625" customWidth="1"/>
    <col min="3078" max="3080" width="11.7109375" bestFit="1" customWidth="1"/>
    <col min="3081" max="3081" width="10.140625" bestFit="1" customWidth="1"/>
    <col min="3082" max="3103" width="0" hidden="1" customWidth="1"/>
    <col min="3104" max="3109" width="10" customWidth="1"/>
    <col min="3110" max="3114" width="11.7109375" bestFit="1" customWidth="1"/>
    <col min="3115" max="3115" width="10.140625" bestFit="1" customWidth="1"/>
    <col min="3329" max="3329" width="5.5703125" customWidth="1"/>
    <col min="3330" max="3330" width="23.7109375" customWidth="1"/>
    <col min="3331" max="3333" width="10.140625" customWidth="1"/>
    <col min="3334" max="3336" width="11.7109375" bestFit="1" customWidth="1"/>
    <col min="3337" max="3337" width="10.140625" bestFit="1" customWidth="1"/>
    <col min="3338" max="3359" width="0" hidden="1" customWidth="1"/>
    <col min="3360" max="3365" width="10" customWidth="1"/>
    <col min="3366" max="3370" width="11.7109375" bestFit="1" customWidth="1"/>
    <col min="3371" max="3371" width="10.140625" bestFit="1" customWidth="1"/>
    <col min="3585" max="3585" width="5.5703125" customWidth="1"/>
    <col min="3586" max="3586" width="23.7109375" customWidth="1"/>
    <col min="3587" max="3589" width="10.140625" customWidth="1"/>
    <col min="3590" max="3592" width="11.7109375" bestFit="1" customWidth="1"/>
    <col min="3593" max="3593" width="10.140625" bestFit="1" customWidth="1"/>
    <col min="3594" max="3615" width="0" hidden="1" customWidth="1"/>
    <col min="3616" max="3621" width="10" customWidth="1"/>
    <col min="3622" max="3626" width="11.7109375" bestFit="1" customWidth="1"/>
    <col min="3627" max="3627" width="10.140625" bestFit="1" customWidth="1"/>
    <col min="3841" max="3841" width="5.5703125" customWidth="1"/>
    <col min="3842" max="3842" width="23.7109375" customWidth="1"/>
    <col min="3843" max="3845" width="10.140625" customWidth="1"/>
    <col min="3846" max="3848" width="11.7109375" bestFit="1" customWidth="1"/>
    <col min="3849" max="3849" width="10.140625" bestFit="1" customWidth="1"/>
    <col min="3850" max="3871" width="0" hidden="1" customWidth="1"/>
    <col min="3872" max="3877" width="10" customWidth="1"/>
    <col min="3878" max="3882" width="11.7109375" bestFit="1" customWidth="1"/>
    <col min="3883" max="3883" width="10.140625" bestFit="1" customWidth="1"/>
    <col min="4097" max="4097" width="5.5703125" customWidth="1"/>
    <col min="4098" max="4098" width="23.7109375" customWidth="1"/>
    <col min="4099" max="4101" width="10.140625" customWidth="1"/>
    <col min="4102" max="4104" width="11.7109375" bestFit="1" customWidth="1"/>
    <col min="4105" max="4105" width="10.140625" bestFit="1" customWidth="1"/>
    <col min="4106" max="4127" width="0" hidden="1" customWidth="1"/>
    <col min="4128" max="4133" width="10" customWidth="1"/>
    <col min="4134" max="4138" width="11.7109375" bestFit="1" customWidth="1"/>
    <col min="4139" max="4139" width="10.140625" bestFit="1" customWidth="1"/>
    <col min="4353" max="4353" width="5.5703125" customWidth="1"/>
    <col min="4354" max="4354" width="23.7109375" customWidth="1"/>
    <col min="4355" max="4357" width="10.140625" customWidth="1"/>
    <col min="4358" max="4360" width="11.7109375" bestFit="1" customWidth="1"/>
    <col min="4361" max="4361" width="10.140625" bestFit="1" customWidth="1"/>
    <col min="4362" max="4383" width="0" hidden="1" customWidth="1"/>
    <col min="4384" max="4389" width="10" customWidth="1"/>
    <col min="4390" max="4394" width="11.7109375" bestFit="1" customWidth="1"/>
    <col min="4395" max="4395" width="10.140625" bestFit="1" customWidth="1"/>
    <col min="4609" max="4609" width="5.5703125" customWidth="1"/>
    <col min="4610" max="4610" width="23.7109375" customWidth="1"/>
    <col min="4611" max="4613" width="10.140625" customWidth="1"/>
    <col min="4614" max="4616" width="11.7109375" bestFit="1" customWidth="1"/>
    <col min="4617" max="4617" width="10.140625" bestFit="1" customWidth="1"/>
    <col min="4618" max="4639" width="0" hidden="1" customWidth="1"/>
    <col min="4640" max="4645" width="10" customWidth="1"/>
    <col min="4646" max="4650" width="11.7109375" bestFit="1" customWidth="1"/>
    <col min="4651" max="4651" width="10.140625" bestFit="1" customWidth="1"/>
    <col min="4865" max="4865" width="5.5703125" customWidth="1"/>
    <col min="4866" max="4866" width="23.7109375" customWidth="1"/>
    <col min="4867" max="4869" width="10.140625" customWidth="1"/>
    <col min="4870" max="4872" width="11.7109375" bestFit="1" customWidth="1"/>
    <col min="4873" max="4873" width="10.140625" bestFit="1" customWidth="1"/>
    <col min="4874" max="4895" width="0" hidden="1" customWidth="1"/>
    <col min="4896" max="4901" width="10" customWidth="1"/>
    <col min="4902" max="4906" width="11.7109375" bestFit="1" customWidth="1"/>
    <col min="4907" max="4907" width="10.140625" bestFit="1" customWidth="1"/>
    <col min="5121" max="5121" width="5.5703125" customWidth="1"/>
    <col min="5122" max="5122" width="23.7109375" customWidth="1"/>
    <col min="5123" max="5125" width="10.140625" customWidth="1"/>
    <col min="5126" max="5128" width="11.7109375" bestFit="1" customWidth="1"/>
    <col min="5129" max="5129" width="10.140625" bestFit="1" customWidth="1"/>
    <col min="5130" max="5151" width="0" hidden="1" customWidth="1"/>
    <col min="5152" max="5157" width="10" customWidth="1"/>
    <col min="5158" max="5162" width="11.7109375" bestFit="1" customWidth="1"/>
    <col min="5163" max="5163" width="10.140625" bestFit="1" customWidth="1"/>
    <col min="5377" max="5377" width="5.5703125" customWidth="1"/>
    <col min="5378" max="5378" width="23.7109375" customWidth="1"/>
    <col min="5379" max="5381" width="10.140625" customWidth="1"/>
    <col min="5382" max="5384" width="11.7109375" bestFit="1" customWidth="1"/>
    <col min="5385" max="5385" width="10.140625" bestFit="1" customWidth="1"/>
    <col min="5386" max="5407" width="0" hidden="1" customWidth="1"/>
    <col min="5408" max="5413" width="10" customWidth="1"/>
    <col min="5414" max="5418" width="11.7109375" bestFit="1" customWidth="1"/>
    <col min="5419" max="5419" width="10.140625" bestFit="1" customWidth="1"/>
    <col min="5633" max="5633" width="5.5703125" customWidth="1"/>
    <col min="5634" max="5634" width="23.7109375" customWidth="1"/>
    <col min="5635" max="5637" width="10.140625" customWidth="1"/>
    <col min="5638" max="5640" width="11.7109375" bestFit="1" customWidth="1"/>
    <col min="5641" max="5641" width="10.140625" bestFit="1" customWidth="1"/>
    <col min="5642" max="5663" width="0" hidden="1" customWidth="1"/>
    <col min="5664" max="5669" width="10" customWidth="1"/>
    <col min="5670" max="5674" width="11.7109375" bestFit="1" customWidth="1"/>
    <col min="5675" max="5675" width="10.140625" bestFit="1" customWidth="1"/>
    <col min="5889" max="5889" width="5.5703125" customWidth="1"/>
    <col min="5890" max="5890" width="23.7109375" customWidth="1"/>
    <col min="5891" max="5893" width="10.140625" customWidth="1"/>
    <col min="5894" max="5896" width="11.7109375" bestFit="1" customWidth="1"/>
    <col min="5897" max="5897" width="10.140625" bestFit="1" customWidth="1"/>
    <col min="5898" max="5919" width="0" hidden="1" customWidth="1"/>
    <col min="5920" max="5925" width="10" customWidth="1"/>
    <col min="5926" max="5930" width="11.7109375" bestFit="1" customWidth="1"/>
    <col min="5931" max="5931" width="10.140625" bestFit="1" customWidth="1"/>
    <col min="6145" max="6145" width="5.5703125" customWidth="1"/>
    <col min="6146" max="6146" width="23.7109375" customWidth="1"/>
    <col min="6147" max="6149" width="10.140625" customWidth="1"/>
    <col min="6150" max="6152" width="11.7109375" bestFit="1" customWidth="1"/>
    <col min="6153" max="6153" width="10.140625" bestFit="1" customWidth="1"/>
    <col min="6154" max="6175" width="0" hidden="1" customWidth="1"/>
    <col min="6176" max="6181" width="10" customWidth="1"/>
    <col min="6182" max="6186" width="11.7109375" bestFit="1" customWidth="1"/>
    <col min="6187" max="6187" width="10.140625" bestFit="1" customWidth="1"/>
    <col min="6401" max="6401" width="5.5703125" customWidth="1"/>
    <col min="6402" max="6402" width="23.7109375" customWidth="1"/>
    <col min="6403" max="6405" width="10.140625" customWidth="1"/>
    <col min="6406" max="6408" width="11.7109375" bestFit="1" customWidth="1"/>
    <col min="6409" max="6409" width="10.140625" bestFit="1" customWidth="1"/>
    <col min="6410" max="6431" width="0" hidden="1" customWidth="1"/>
    <col min="6432" max="6437" width="10" customWidth="1"/>
    <col min="6438" max="6442" width="11.7109375" bestFit="1" customWidth="1"/>
    <col min="6443" max="6443" width="10.140625" bestFit="1" customWidth="1"/>
    <col min="6657" max="6657" width="5.5703125" customWidth="1"/>
    <col min="6658" max="6658" width="23.7109375" customWidth="1"/>
    <col min="6659" max="6661" width="10.140625" customWidth="1"/>
    <col min="6662" max="6664" width="11.7109375" bestFit="1" customWidth="1"/>
    <col min="6665" max="6665" width="10.140625" bestFit="1" customWidth="1"/>
    <col min="6666" max="6687" width="0" hidden="1" customWidth="1"/>
    <col min="6688" max="6693" width="10" customWidth="1"/>
    <col min="6694" max="6698" width="11.7109375" bestFit="1" customWidth="1"/>
    <col min="6699" max="6699" width="10.140625" bestFit="1" customWidth="1"/>
    <col min="6913" max="6913" width="5.5703125" customWidth="1"/>
    <col min="6914" max="6914" width="23.7109375" customWidth="1"/>
    <col min="6915" max="6917" width="10.140625" customWidth="1"/>
    <col min="6918" max="6920" width="11.7109375" bestFit="1" customWidth="1"/>
    <col min="6921" max="6921" width="10.140625" bestFit="1" customWidth="1"/>
    <col min="6922" max="6943" width="0" hidden="1" customWidth="1"/>
    <col min="6944" max="6949" width="10" customWidth="1"/>
    <col min="6950" max="6954" width="11.7109375" bestFit="1" customWidth="1"/>
    <col min="6955" max="6955" width="10.140625" bestFit="1" customWidth="1"/>
    <col min="7169" max="7169" width="5.5703125" customWidth="1"/>
    <col min="7170" max="7170" width="23.7109375" customWidth="1"/>
    <col min="7171" max="7173" width="10.140625" customWidth="1"/>
    <col min="7174" max="7176" width="11.7109375" bestFit="1" customWidth="1"/>
    <col min="7177" max="7177" width="10.140625" bestFit="1" customWidth="1"/>
    <col min="7178" max="7199" width="0" hidden="1" customWidth="1"/>
    <col min="7200" max="7205" width="10" customWidth="1"/>
    <col min="7206" max="7210" width="11.7109375" bestFit="1" customWidth="1"/>
    <col min="7211" max="7211" width="10.140625" bestFit="1" customWidth="1"/>
    <col min="7425" max="7425" width="5.5703125" customWidth="1"/>
    <col min="7426" max="7426" width="23.7109375" customWidth="1"/>
    <col min="7427" max="7429" width="10.140625" customWidth="1"/>
    <col min="7430" max="7432" width="11.7109375" bestFit="1" customWidth="1"/>
    <col min="7433" max="7433" width="10.140625" bestFit="1" customWidth="1"/>
    <col min="7434" max="7455" width="0" hidden="1" customWidth="1"/>
    <col min="7456" max="7461" width="10" customWidth="1"/>
    <col min="7462" max="7466" width="11.7109375" bestFit="1" customWidth="1"/>
    <col min="7467" max="7467" width="10.140625" bestFit="1" customWidth="1"/>
    <col min="7681" max="7681" width="5.5703125" customWidth="1"/>
    <col min="7682" max="7682" width="23.7109375" customWidth="1"/>
    <col min="7683" max="7685" width="10.140625" customWidth="1"/>
    <col min="7686" max="7688" width="11.7109375" bestFit="1" customWidth="1"/>
    <col min="7689" max="7689" width="10.140625" bestFit="1" customWidth="1"/>
    <col min="7690" max="7711" width="0" hidden="1" customWidth="1"/>
    <col min="7712" max="7717" width="10" customWidth="1"/>
    <col min="7718" max="7722" width="11.7109375" bestFit="1" customWidth="1"/>
    <col min="7723" max="7723" width="10.140625" bestFit="1" customWidth="1"/>
    <col min="7937" max="7937" width="5.5703125" customWidth="1"/>
    <col min="7938" max="7938" width="23.7109375" customWidth="1"/>
    <col min="7939" max="7941" width="10.140625" customWidth="1"/>
    <col min="7942" max="7944" width="11.7109375" bestFit="1" customWidth="1"/>
    <col min="7945" max="7945" width="10.140625" bestFit="1" customWidth="1"/>
    <col min="7946" max="7967" width="0" hidden="1" customWidth="1"/>
    <col min="7968" max="7973" width="10" customWidth="1"/>
    <col min="7974" max="7978" width="11.7109375" bestFit="1" customWidth="1"/>
    <col min="7979" max="7979" width="10.140625" bestFit="1" customWidth="1"/>
    <col min="8193" max="8193" width="5.5703125" customWidth="1"/>
    <col min="8194" max="8194" width="23.7109375" customWidth="1"/>
    <col min="8195" max="8197" width="10.140625" customWidth="1"/>
    <col min="8198" max="8200" width="11.7109375" bestFit="1" customWidth="1"/>
    <col min="8201" max="8201" width="10.140625" bestFit="1" customWidth="1"/>
    <col min="8202" max="8223" width="0" hidden="1" customWidth="1"/>
    <col min="8224" max="8229" width="10" customWidth="1"/>
    <col min="8230" max="8234" width="11.7109375" bestFit="1" customWidth="1"/>
    <col min="8235" max="8235" width="10.140625" bestFit="1" customWidth="1"/>
    <col min="8449" max="8449" width="5.5703125" customWidth="1"/>
    <col min="8450" max="8450" width="23.7109375" customWidth="1"/>
    <col min="8451" max="8453" width="10.140625" customWidth="1"/>
    <col min="8454" max="8456" width="11.7109375" bestFit="1" customWidth="1"/>
    <col min="8457" max="8457" width="10.140625" bestFit="1" customWidth="1"/>
    <col min="8458" max="8479" width="0" hidden="1" customWidth="1"/>
    <col min="8480" max="8485" width="10" customWidth="1"/>
    <col min="8486" max="8490" width="11.7109375" bestFit="1" customWidth="1"/>
    <col min="8491" max="8491" width="10.140625" bestFit="1" customWidth="1"/>
    <col min="8705" max="8705" width="5.5703125" customWidth="1"/>
    <col min="8706" max="8706" width="23.7109375" customWidth="1"/>
    <col min="8707" max="8709" width="10.140625" customWidth="1"/>
    <col min="8710" max="8712" width="11.7109375" bestFit="1" customWidth="1"/>
    <col min="8713" max="8713" width="10.140625" bestFit="1" customWidth="1"/>
    <col min="8714" max="8735" width="0" hidden="1" customWidth="1"/>
    <col min="8736" max="8741" width="10" customWidth="1"/>
    <col min="8742" max="8746" width="11.7109375" bestFit="1" customWidth="1"/>
    <col min="8747" max="8747" width="10.140625" bestFit="1" customWidth="1"/>
    <col min="8961" max="8961" width="5.5703125" customWidth="1"/>
    <col min="8962" max="8962" width="23.7109375" customWidth="1"/>
    <col min="8963" max="8965" width="10.140625" customWidth="1"/>
    <col min="8966" max="8968" width="11.7109375" bestFit="1" customWidth="1"/>
    <col min="8969" max="8969" width="10.140625" bestFit="1" customWidth="1"/>
    <col min="8970" max="8991" width="0" hidden="1" customWidth="1"/>
    <col min="8992" max="8997" width="10" customWidth="1"/>
    <col min="8998" max="9002" width="11.7109375" bestFit="1" customWidth="1"/>
    <col min="9003" max="9003" width="10.140625" bestFit="1" customWidth="1"/>
    <col min="9217" max="9217" width="5.5703125" customWidth="1"/>
    <col min="9218" max="9218" width="23.7109375" customWidth="1"/>
    <col min="9219" max="9221" width="10.140625" customWidth="1"/>
    <col min="9222" max="9224" width="11.7109375" bestFit="1" customWidth="1"/>
    <col min="9225" max="9225" width="10.140625" bestFit="1" customWidth="1"/>
    <col min="9226" max="9247" width="0" hidden="1" customWidth="1"/>
    <col min="9248" max="9253" width="10" customWidth="1"/>
    <col min="9254" max="9258" width="11.7109375" bestFit="1" customWidth="1"/>
    <col min="9259" max="9259" width="10.140625" bestFit="1" customWidth="1"/>
    <col min="9473" max="9473" width="5.5703125" customWidth="1"/>
    <col min="9474" max="9474" width="23.7109375" customWidth="1"/>
    <col min="9475" max="9477" width="10.140625" customWidth="1"/>
    <col min="9478" max="9480" width="11.7109375" bestFit="1" customWidth="1"/>
    <col min="9481" max="9481" width="10.140625" bestFit="1" customWidth="1"/>
    <col min="9482" max="9503" width="0" hidden="1" customWidth="1"/>
    <col min="9504" max="9509" width="10" customWidth="1"/>
    <col min="9510" max="9514" width="11.7109375" bestFit="1" customWidth="1"/>
    <col min="9515" max="9515" width="10.140625" bestFit="1" customWidth="1"/>
    <col min="9729" max="9729" width="5.5703125" customWidth="1"/>
    <col min="9730" max="9730" width="23.7109375" customWidth="1"/>
    <col min="9731" max="9733" width="10.140625" customWidth="1"/>
    <col min="9734" max="9736" width="11.7109375" bestFit="1" customWidth="1"/>
    <col min="9737" max="9737" width="10.140625" bestFit="1" customWidth="1"/>
    <col min="9738" max="9759" width="0" hidden="1" customWidth="1"/>
    <col min="9760" max="9765" width="10" customWidth="1"/>
    <col min="9766" max="9770" width="11.7109375" bestFit="1" customWidth="1"/>
    <col min="9771" max="9771" width="10.140625" bestFit="1" customWidth="1"/>
    <col min="9985" max="9985" width="5.5703125" customWidth="1"/>
    <col min="9986" max="9986" width="23.7109375" customWidth="1"/>
    <col min="9987" max="9989" width="10.140625" customWidth="1"/>
    <col min="9990" max="9992" width="11.7109375" bestFit="1" customWidth="1"/>
    <col min="9993" max="9993" width="10.140625" bestFit="1" customWidth="1"/>
    <col min="9994" max="10015" width="0" hidden="1" customWidth="1"/>
    <col min="10016" max="10021" width="10" customWidth="1"/>
    <col min="10022" max="10026" width="11.7109375" bestFit="1" customWidth="1"/>
    <col min="10027" max="10027" width="10.140625" bestFit="1" customWidth="1"/>
    <col min="10241" max="10241" width="5.5703125" customWidth="1"/>
    <col min="10242" max="10242" width="23.7109375" customWidth="1"/>
    <col min="10243" max="10245" width="10.140625" customWidth="1"/>
    <col min="10246" max="10248" width="11.7109375" bestFit="1" customWidth="1"/>
    <col min="10249" max="10249" width="10.140625" bestFit="1" customWidth="1"/>
    <col min="10250" max="10271" width="0" hidden="1" customWidth="1"/>
    <col min="10272" max="10277" width="10" customWidth="1"/>
    <col min="10278" max="10282" width="11.7109375" bestFit="1" customWidth="1"/>
    <col min="10283" max="10283" width="10.140625" bestFit="1" customWidth="1"/>
    <col min="10497" max="10497" width="5.5703125" customWidth="1"/>
    <col min="10498" max="10498" width="23.7109375" customWidth="1"/>
    <col min="10499" max="10501" width="10.140625" customWidth="1"/>
    <col min="10502" max="10504" width="11.7109375" bestFit="1" customWidth="1"/>
    <col min="10505" max="10505" width="10.140625" bestFit="1" customWidth="1"/>
    <col min="10506" max="10527" width="0" hidden="1" customWidth="1"/>
    <col min="10528" max="10533" width="10" customWidth="1"/>
    <col min="10534" max="10538" width="11.7109375" bestFit="1" customWidth="1"/>
    <col min="10539" max="10539" width="10.140625" bestFit="1" customWidth="1"/>
    <col min="10753" max="10753" width="5.5703125" customWidth="1"/>
    <col min="10754" max="10754" width="23.7109375" customWidth="1"/>
    <col min="10755" max="10757" width="10.140625" customWidth="1"/>
    <col min="10758" max="10760" width="11.7109375" bestFit="1" customWidth="1"/>
    <col min="10761" max="10761" width="10.140625" bestFit="1" customWidth="1"/>
    <col min="10762" max="10783" width="0" hidden="1" customWidth="1"/>
    <col min="10784" max="10789" width="10" customWidth="1"/>
    <col min="10790" max="10794" width="11.7109375" bestFit="1" customWidth="1"/>
    <col min="10795" max="10795" width="10.140625" bestFit="1" customWidth="1"/>
    <col min="11009" max="11009" width="5.5703125" customWidth="1"/>
    <col min="11010" max="11010" width="23.7109375" customWidth="1"/>
    <col min="11011" max="11013" width="10.140625" customWidth="1"/>
    <col min="11014" max="11016" width="11.7109375" bestFit="1" customWidth="1"/>
    <col min="11017" max="11017" width="10.140625" bestFit="1" customWidth="1"/>
    <col min="11018" max="11039" width="0" hidden="1" customWidth="1"/>
    <col min="11040" max="11045" width="10" customWidth="1"/>
    <col min="11046" max="11050" width="11.7109375" bestFit="1" customWidth="1"/>
    <col min="11051" max="11051" width="10.140625" bestFit="1" customWidth="1"/>
    <col min="11265" max="11265" width="5.5703125" customWidth="1"/>
    <col min="11266" max="11266" width="23.7109375" customWidth="1"/>
    <col min="11267" max="11269" width="10.140625" customWidth="1"/>
    <col min="11270" max="11272" width="11.7109375" bestFit="1" customWidth="1"/>
    <col min="11273" max="11273" width="10.140625" bestFit="1" customWidth="1"/>
    <col min="11274" max="11295" width="0" hidden="1" customWidth="1"/>
    <col min="11296" max="11301" width="10" customWidth="1"/>
    <col min="11302" max="11306" width="11.7109375" bestFit="1" customWidth="1"/>
    <col min="11307" max="11307" width="10.140625" bestFit="1" customWidth="1"/>
    <col min="11521" max="11521" width="5.5703125" customWidth="1"/>
    <col min="11522" max="11522" width="23.7109375" customWidth="1"/>
    <col min="11523" max="11525" width="10.140625" customWidth="1"/>
    <col min="11526" max="11528" width="11.7109375" bestFit="1" customWidth="1"/>
    <col min="11529" max="11529" width="10.140625" bestFit="1" customWidth="1"/>
    <col min="11530" max="11551" width="0" hidden="1" customWidth="1"/>
    <col min="11552" max="11557" width="10" customWidth="1"/>
    <col min="11558" max="11562" width="11.7109375" bestFit="1" customWidth="1"/>
    <col min="11563" max="11563" width="10.140625" bestFit="1" customWidth="1"/>
    <col min="11777" max="11777" width="5.5703125" customWidth="1"/>
    <col min="11778" max="11778" width="23.7109375" customWidth="1"/>
    <col min="11779" max="11781" width="10.140625" customWidth="1"/>
    <col min="11782" max="11784" width="11.7109375" bestFit="1" customWidth="1"/>
    <col min="11785" max="11785" width="10.140625" bestFit="1" customWidth="1"/>
    <col min="11786" max="11807" width="0" hidden="1" customWidth="1"/>
    <col min="11808" max="11813" width="10" customWidth="1"/>
    <col min="11814" max="11818" width="11.7109375" bestFit="1" customWidth="1"/>
    <col min="11819" max="11819" width="10.140625" bestFit="1" customWidth="1"/>
    <col min="12033" max="12033" width="5.5703125" customWidth="1"/>
    <col min="12034" max="12034" width="23.7109375" customWidth="1"/>
    <col min="12035" max="12037" width="10.140625" customWidth="1"/>
    <col min="12038" max="12040" width="11.7109375" bestFit="1" customWidth="1"/>
    <col min="12041" max="12041" width="10.140625" bestFit="1" customWidth="1"/>
    <col min="12042" max="12063" width="0" hidden="1" customWidth="1"/>
    <col min="12064" max="12069" width="10" customWidth="1"/>
    <col min="12070" max="12074" width="11.7109375" bestFit="1" customWidth="1"/>
    <col min="12075" max="12075" width="10.140625" bestFit="1" customWidth="1"/>
    <col min="12289" max="12289" width="5.5703125" customWidth="1"/>
    <col min="12290" max="12290" width="23.7109375" customWidth="1"/>
    <col min="12291" max="12293" width="10.140625" customWidth="1"/>
    <col min="12294" max="12296" width="11.7109375" bestFit="1" customWidth="1"/>
    <col min="12297" max="12297" width="10.140625" bestFit="1" customWidth="1"/>
    <col min="12298" max="12319" width="0" hidden="1" customWidth="1"/>
    <col min="12320" max="12325" width="10" customWidth="1"/>
    <col min="12326" max="12330" width="11.7109375" bestFit="1" customWidth="1"/>
    <col min="12331" max="12331" width="10.140625" bestFit="1" customWidth="1"/>
    <col min="12545" max="12545" width="5.5703125" customWidth="1"/>
    <col min="12546" max="12546" width="23.7109375" customWidth="1"/>
    <col min="12547" max="12549" width="10.140625" customWidth="1"/>
    <col min="12550" max="12552" width="11.7109375" bestFit="1" customWidth="1"/>
    <col min="12553" max="12553" width="10.140625" bestFit="1" customWidth="1"/>
    <col min="12554" max="12575" width="0" hidden="1" customWidth="1"/>
    <col min="12576" max="12581" width="10" customWidth="1"/>
    <col min="12582" max="12586" width="11.7109375" bestFit="1" customWidth="1"/>
    <col min="12587" max="12587" width="10.140625" bestFit="1" customWidth="1"/>
    <col min="12801" max="12801" width="5.5703125" customWidth="1"/>
    <col min="12802" max="12802" width="23.7109375" customWidth="1"/>
    <col min="12803" max="12805" width="10.140625" customWidth="1"/>
    <col min="12806" max="12808" width="11.7109375" bestFit="1" customWidth="1"/>
    <col min="12809" max="12809" width="10.140625" bestFit="1" customWidth="1"/>
    <col min="12810" max="12831" width="0" hidden="1" customWidth="1"/>
    <col min="12832" max="12837" width="10" customWidth="1"/>
    <col min="12838" max="12842" width="11.7109375" bestFit="1" customWidth="1"/>
    <col min="12843" max="12843" width="10.140625" bestFit="1" customWidth="1"/>
    <col min="13057" max="13057" width="5.5703125" customWidth="1"/>
    <col min="13058" max="13058" width="23.7109375" customWidth="1"/>
    <col min="13059" max="13061" width="10.140625" customWidth="1"/>
    <col min="13062" max="13064" width="11.7109375" bestFit="1" customWidth="1"/>
    <col min="13065" max="13065" width="10.140625" bestFit="1" customWidth="1"/>
    <col min="13066" max="13087" width="0" hidden="1" customWidth="1"/>
    <col min="13088" max="13093" width="10" customWidth="1"/>
    <col min="13094" max="13098" width="11.7109375" bestFit="1" customWidth="1"/>
    <col min="13099" max="13099" width="10.140625" bestFit="1" customWidth="1"/>
    <col min="13313" max="13313" width="5.5703125" customWidth="1"/>
    <col min="13314" max="13314" width="23.7109375" customWidth="1"/>
    <col min="13315" max="13317" width="10.140625" customWidth="1"/>
    <col min="13318" max="13320" width="11.7109375" bestFit="1" customWidth="1"/>
    <col min="13321" max="13321" width="10.140625" bestFit="1" customWidth="1"/>
    <col min="13322" max="13343" width="0" hidden="1" customWidth="1"/>
    <col min="13344" max="13349" width="10" customWidth="1"/>
    <col min="13350" max="13354" width="11.7109375" bestFit="1" customWidth="1"/>
    <col min="13355" max="13355" width="10.140625" bestFit="1" customWidth="1"/>
    <col min="13569" max="13569" width="5.5703125" customWidth="1"/>
    <col min="13570" max="13570" width="23.7109375" customWidth="1"/>
    <col min="13571" max="13573" width="10.140625" customWidth="1"/>
    <col min="13574" max="13576" width="11.7109375" bestFit="1" customWidth="1"/>
    <col min="13577" max="13577" width="10.140625" bestFit="1" customWidth="1"/>
    <col min="13578" max="13599" width="0" hidden="1" customWidth="1"/>
    <col min="13600" max="13605" width="10" customWidth="1"/>
    <col min="13606" max="13610" width="11.7109375" bestFit="1" customWidth="1"/>
    <col min="13611" max="13611" width="10.140625" bestFit="1" customWidth="1"/>
    <col min="13825" max="13825" width="5.5703125" customWidth="1"/>
    <col min="13826" max="13826" width="23.7109375" customWidth="1"/>
    <col min="13827" max="13829" width="10.140625" customWidth="1"/>
    <col min="13830" max="13832" width="11.7109375" bestFit="1" customWidth="1"/>
    <col min="13833" max="13833" width="10.140625" bestFit="1" customWidth="1"/>
    <col min="13834" max="13855" width="0" hidden="1" customWidth="1"/>
    <col min="13856" max="13861" width="10" customWidth="1"/>
    <col min="13862" max="13866" width="11.7109375" bestFit="1" customWidth="1"/>
    <col min="13867" max="13867" width="10.140625" bestFit="1" customWidth="1"/>
    <col min="14081" max="14081" width="5.5703125" customWidth="1"/>
    <col min="14082" max="14082" width="23.7109375" customWidth="1"/>
    <col min="14083" max="14085" width="10.140625" customWidth="1"/>
    <col min="14086" max="14088" width="11.7109375" bestFit="1" customWidth="1"/>
    <col min="14089" max="14089" width="10.140625" bestFit="1" customWidth="1"/>
    <col min="14090" max="14111" width="0" hidden="1" customWidth="1"/>
    <col min="14112" max="14117" width="10" customWidth="1"/>
    <col min="14118" max="14122" width="11.7109375" bestFit="1" customWidth="1"/>
    <col min="14123" max="14123" width="10.140625" bestFit="1" customWidth="1"/>
    <col min="14337" max="14337" width="5.5703125" customWidth="1"/>
    <col min="14338" max="14338" width="23.7109375" customWidth="1"/>
    <col min="14339" max="14341" width="10.140625" customWidth="1"/>
    <col min="14342" max="14344" width="11.7109375" bestFit="1" customWidth="1"/>
    <col min="14345" max="14345" width="10.140625" bestFit="1" customWidth="1"/>
    <col min="14346" max="14367" width="0" hidden="1" customWidth="1"/>
    <col min="14368" max="14373" width="10" customWidth="1"/>
    <col min="14374" max="14378" width="11.7109375" bestFit="1" customWidth="1"/>
    <col min="14379" max="14379" width="10.140625" bestFit="1" customWidth="1"/>
    <col min="14593" max="14593" width="5.5703125" customWidth="1"/>
    <col min="14594" max="14594" width="23.7109375" customWidth="1"/>
    <col min="14595" max="14597" width="10.140625" customWidth="1"/>
    <col min="14598" max="14600" width="11.7109375" bestFit="1" customWidth="1"/>
    <col min="14601" max="14601" width="10.140625" bestFit="1" customWidth="1"/>
    <col min="14602" max="14623" width="0" hidden="1" customWidth="1"/>
    <col min="14624" max="14629" width="10" customWidth="1"/>
    <col min="14630" max="14634" width="11.7109375" bestFit="1" customWidth="1"/>
    <col min="14635" max="14635" width="10.140625" bestFit="1" customWidth="1"/>
    <col min="14849" max="14849" width="5.5703125" customWidth="1"/>
    <col min="14850" max="14850" width="23.7109375" customWidth="1"/>
    <col min="14851" max="14853" width="10.140625" customWidth="1"/>
    <col min="14854" max="14856" width="11.7109375" bestFit="1" customWidth="1"/>
    <col min="14857" max="14857" width="10.140625" bestFit="1" customWidth="1"/>
    <col min="14858" max="14879" width="0" hidden="1" customWidth="1"/>
    <col min="14880" max="14885" width="10" customWidth="1"/>
    <col min="14886" max="14890" width="11.7109375" bestFit="1" customWidth="1"/>
    <col min="14891" max="14891" width="10.140625" bestFit="1" customWidth="1"/>
    <col min="15105" max="15105" width="5.5703125" customWidth="1"/>
    <col min="15106" max="15106" width="23.7109375" customWidth="1"/>
    <col min="15107" max="15109" width="10.140625" customWidth="1"/>
    <col min="15110" max="15112" width="11.7109375" bestFit="1" customWidth="1"/>
    <col min="15113" max="15113" width="10.140625" bestFit="1" customWidth="1"/>
    <col min="15114" max="15135" width="0" hidden="1" customWidth="1"/>
    <col min="15136" max="15141" width="10" customWidth="1"/>
    <col min="15142" max="15146" width="11.7109375" bestFit="1" customWidth="1"/>
    <col min="15147" max="15147" width="10.140625" bestFit="1" customWidth="1"/>
    <col min="15361" max="15361" width="5.5703125" customWidth="1"/>
    <col min="15362" max="15362" width="23.7109375" customWidth="1"/>
    <col min="15363" max="15365" width="10.140625" customWidth="1"/>
    <col min="15366" max="15368" width="11.7109375" bestFit="1" customWidth="1"/>
    <col min="15369" max="15369" width="10.140625" bestFit="1" customWidth="1"/>
    <col min="15370" max="15391" width="0" hidden="1" customWidth="1"/>
    <col min="15392" max="15397" width="10" customWidth="1"/>
    <col min="15398" max="15402" width="11.7109375" bestFit="1" customWidth="1"/>
    <col min="15403" max="15403" width="10.140625" bestFit="1" customWidth="1"/>
    <col min="15617" max="15617" width="5.5703125" customWidth="1"/>
    <col min="15618" max="15618" width="23.7109375" customWidth="1"/>
    <col min="15619" max="15621" width="10.140625" customWidth="1"/>
    <col min="15622" max="15624" width="11.7109375" bestFit="1" customWidth="1"/>
    <col min="15625" max="15625" width="10.140625" bestFit="1" customWidth="1"/>
    <col min="15626" max="15647" width="0" hidden="1" customWidth="1"/>
    <col min="15648" max="15653" width="10" customWidth="1"/>
    <col min="15654" max="15658" width="11.7109375" bestFit="1" customWidth="1"/>
    <col min="15659" max="15659" width="10.140625" bestFit="1" customWidth="1"/>
    <col min="15873" max="15873" width="5.5703125" customWidth="1"/>
    <col min="15874" max="15874" width="23.7109375" customWidth="1"/>
    <col min="15875" max="15877" width="10.140625" customWidth="1"/>
    <col min="15878" max="15880" width="11.7109375" bestFit="1" customWidth="1"/>
    <col min="15881" max="15881" width="10.140625" bestFit="1" customWidth="1"/>
    <col min="15882" max="15903" width="0" hidden="1" customWidth="1"/>
    <col min="15904" max="15909" width="10" customWidth="1"/>
    <col min="15910" max="15914" width="11.7109375" bestFit="1" customWidth="1"/>
    <col min="15915" max="15915" width="10.140625" bestFit="1" customWidth="1"/>
    <col min="16129" max="16129" width="5.5703125" customWidth="1"/>
    <col min="16130" max="16130" width="23.7109375" customWidth="1"/>
    <col min="16131" max="16133" width="10.140625" customWidth="1"/>
    <col min="16134" max="16136" width="11.7109375" bestFit="1" customWidth="1"/>
    <col min="16137" max="16137" width="10.140625" bestFit="1" customWidth="1"/>
    <col min="16138" max="16159" width="0" hidden="1" customWidth="1"/>
    <col min="16160" max="16165" width="10" customWidth="1"/>
    <col min="16166" max="16170" width="11.7109375" bestFit="1" customWidth="1"/>
    <col min="16171" max="16171" width="10.140625" bestFit="1" customWidth="1"/>
  </cols>
  <sheetData>
    <row r="1" spans="1:43" x14ac:dyDescent="0.25">
      <c r="A1" s="9" t="s">
        <v>69</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row>
    <row r="2" spans="1:43" x14ac:dyDescent="0.25">
      <c r="A2" s="12" t="s">
        <v>68</v>
      </c>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row>
    <row r="3" spans="1:43" x14ac:dyDescent="0.25">
      <c r="AN3" s="10" t="s">
        <v>0</v>
      </c>
      <c r="AO3" s="10"/>
      <c r="AP3" s="10"/>
      <c r="AQ3" s="10"/>
    </row>
    <row r="4" spans="1:43" s="5" customFormat="1" x14ac:dyDescent="0.25">
      <c r="A4" s="11" t="s">
        <v>1</v>
      </c>
      <c r="B4" s="11" t="s">
        <v>2</v>
      </c>
      <c r="C4" s="11" t="s">
        <v>3</v>
      </c>
      <c r="D4" s="11" t="s">
        <v>4</v>
      </c>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t="s">
        <v>5</v>
      </c>
      <c r="AG4" s="11"/>
      <c r="AH4" s="11"/>
      <c r="AI4" s="11"/>
      <c r="AJ4" s="11"/>
      <c r="AK4" s="11"/>
      <c r="AL4" s="11" t="s">
        <v>6</v>
      </c>
      <c r="AM4" s="11"/>
      <c r="AN4" s="11"/>
      <c r="AO4" s="11"/>
      <c r="AP4" s="11"/>
      <c r="AQ4" s="11"/>
    </row>
    <row r="5" spans="1:43" s="5" customFormat="1" x14ac:dyDescent="0.25">
      <c r="A5" s="11"/>
      <c r="B5" s="11"/>
      <c r="C5" s="11"/>
      <c r="D5" s="11" t="s">
        <v>7</v>
      </c>
      <c r="E5" s="11" t="s">
        <v>8</v>
      </c>
      <c r="F5" s="11"/>
      <c r="G5" s="11" t="s">
        <v>9</v>
      </c>
      <c r="H5" s="11" t="s">
        <v>8</v>
      </c>
      <c r="I5" s="11"/>
      <c r="J5" s="11" t="s">
        <v>10</v>
      </c>
      <c r="K5" s="11"/>
      <c r="L5" s="11" t="s">
        <v>11</v>
      </c>
      <c r="M5" s="11"/>
      <c r="N5" s="11" t="s">
        <v>12</v>
      </c>
      <c r="O5" s="11"/>
      <c r="P5" s="11" t="s">
        <v>13</v>
      </c>
      <c r="Q5" s="11"/>
      <c r="R5" s="11" t="s">
        <v>14</v>
      </c>
      <c r="S5" s="11"/>
      <c r="T5" s="11" t="s">
        <v>15</v>
      </c>
      <c r="U5" s="11"/>
      <c r="V5" s="11" t="s">
        <v>16</v>
      </c>
      <c r="W5" s="11"/>
      <c r="X5" s="11" t="s">
        <v>17</v>
      </c>
      <c r="Y5" s="11"/>
      <c r="Z5" s="11" t="s">
        <v>18</v>
      </c>
      <c r="AA5" s="11"/>
      <c r="AB5" s="11" t="s">
        <v>19</v>
      </c>
      <c r="AC5" s="11"/>
      <c r="AD5" s="11" t="s">
        <v>20</v>
      </c>
      <c r="AE5" s="11"/>
      <c r="AF5" s="11" t="s">
        <v>7</v>
      </c>
      <c r="AG5" s="11" t="s">
        <v>8</v>
      </c>
      <c r="AH5" s="11"/>
      <c r="AI5" s="11" t="s">
        <v>9</v>
      </c>
      <c r="AJ5" s="11" t="s">
        <v>8</v>
      </c>
      <c r="AK5" s="11"/>
      <c r="AL5" s="11" t="s">
        <v>7</v>
      </c>
      <c r="AM5" s="11" t="s">
        <v>8</v>
      </c>
      <c r="AN5" s="11"/>
      <c r="AO5" s="11" t="s">
        <v>9</v>
      </c>
      <c r="AP5" s="11" t="s">
        <v>8</v>
      </c>
      <c r="AQ5" s="11"/>
    </row>
    <row r="6" spans="1:43" s="5" customFormat="1" ht="21.75" customHeight="1" x14ac:dyDescent="0.25">
      <c r="A6" s="11"/>
      <c r="B6" s="11"/>
      <c r="C6" s="11"/>
      <c r="D6" s="11"/>
      <c r="E6" s="11" t="s">
        <v>21</v>
      </c>
      <c r="F6" s="11" t="s">
        <v>22</v>
      </c>
      <c r="G6" s="11"/>
      <c r="H6" s="11" t="s">
        <v>23</v>
      </c>
      <c r="I6" s="11" t="s">
        <v>24</v>
      </c>
      <c r="J6" s="11" t="s">
        <v>25</v>
      </c>
      <c r="K6" s="11" t="s">
        <v>26</v>
      </c>
      <c r="L6" s="11" t="s">
        <v>25</v>
      </c>
      <c r="M6" s="11" t="s">
        <v>26</v>
      </c>
      <c r="N6" s="11" t="s">
        <v>25</v>
      </c>
      <c r="O6" s="11" t="s">
        <v>26</v>
      </c>
      <c r="P6" s="11" t="s">
        <v>25</v>
      </c>
      <c r="Q6" s="11" t="s">
        <v>26</v>
      </c>
      <c r="R6" s="11" t="s">
        <v>25</v>
      </c>
      <c r="S6" s="11" t="s">
        <v>26</v>
      </c>
      <c r="T6" s="11" t="s">
        <v>25</v>
      </c>
      <c r="U6" s="11" t="s">
        <v>26</v>
      </c>
      <c r="V6" s="11" t="s">
        <v>25</v>
      </c>
      <c r="W6" s="11" t="s">
        <v>26</v>
      </c>
      <c r="X6" s="11" t="s">
        <v>25</v>
      </c>
      <c r="Y6" s="11" t="s">
        <v>26</v>
      </c>
      <c r="Z6" s="11" t="s">
        <v>25</v>
      </c>
      <c r="AA6" s="11" t="s">
        <v>26</v>
      </c>
      <c r="AB6" s="11" t="s">
        <v>25</v>
      </c>
      <c r="AC6" s="11" t="s">
        <v>26</v>
      </c>
      <c r="AD6" s="11" t="s">
        <v>25</v>
      </c>
      <c r="AE6" s="11" t="s">
        <v>26</v>
      </c>
      <c r="AF6" s="11"/>
      <c r="AG6" s="11" t="s">
        <v>21</v>
      </c>
      <c r="AH6" s="11" t="s">
        <v>27</v>
      </c>
      <c r="AI6" s="11"/>
      <c r="AJ6" s="11" t="s">
        <v>23</v>
      </c>
      <c r="AK6" s="11" t="s">
        <v>28</v>
      </c>
      <c r="AL6" s="11"/>
      <c r="AM6" s="11" t="s">
        <v>21</v>
      </c>
      <c r="AN6" s="11" t="s">
        <v>27</v>
      </c>
      <c r="AO6" s="11"/>
      <c r="AP6" s="11" t="s">
        <v>23</v>
      </c>
      <c r="AQ6" s="11" t="s">
        <v>28</v>
      </c>
    </row>
    <row r="7" spans="1:43" s="5" customFormat="1" ht="21.75" customHeight="1" x14ac:dyDescent="0.2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row>
    <row r="8" spans="1:43" s="5" customFormat="1" x14ac:dyDescent="0.25">
      <c r="A8" s="8" t="s">
        <v>29</v>
      </c>
      <c r="B8" s="8" t="s">
        <v>30</v>
      </c>
      <c r="C8" s="3">
        <v>1</v>
      </c>
      <c r="D8" s="3">
        <v>2</v>
      </c>
      <c r="E8" s="3">
        <v>3</v>
      </c>
      <c r="F8" s="3">
        <v>4</v>
      </c>
      <c r="G8" s="3">
        <v>5</v>
      </c>
      <c r="H8" s="3">
        <v>6</v>
      </c>
      <c r="I8" s="3">
        <v>7</v>
      </c>
      <c r="J8" s="3">
        <v>6</v>
      </c>
      <c r="K8" s="3">
        <v>7</v>
      </c>
      <c r="L8" s="3">
        <v>8</v>
      </c>
      <c r="M8" s="3">
        <v>9</v>
      </c>
      <c r="N8" s="3">
        <v>10</v>
      </c>
      <c r="O8" s="3">
        <v>11</v>
      </c>
      <c r="P8" s="3">
        <v>12</v>
      </c>
      <c r="Q8" s="3">
        <v>13</v>
      </c>
      <c r="R8" s="3">
        <v>14</v>
      </c>
      <c r="S8" s="3">
        <v>15</v>
      </c>
      <c r="T8" s="3">
        <v>16</v>
      </c>
      <c r="U8" s="3">
        <v>17</v>
      </c>
      <c r="V8" s="3">
        <v>18</v>
      </c>
      <c r="W8" s="3">
        <v>19</v>
      </c>
      <c r="X8" s="3">
        <v>20</v>
      </c>
      <c r="Y8" s="3">
        <v>21</v>
      </c>
      <c r="Z8" s="3">
        <v>22</v>
      </c>
      <c r="AA8" s="3">
        <v>23</v>
      </c>
      <c r="AB8" s="3">
        <v>24</v>
      </c>
      <c r="AC8" s="3">
        <v>25</v>
      </c>
      <c r="AD8" s="3">
        <v>26</v>
      </c>
      <c r="AE8" s="3">
        <v>27</v>
      </c>
      <c r="AF8" s="3">
        <v>8</v>
      </c>
      <c r="AG8" s="3">
        <v>9</v>
      </c>
      <c r="AH8" s="3">
        <v>10</v>
      </c>
      <c r="AI8" s="3">
        <v>11</v>
      </c>
      <c r="AJ8" s="3">
        <v>12</v>
      </c>
      <c r="AK8" s="3">
        <v>13</v>
      </c>
      <c r="AL8" s="3">
        <v>14</v>
      </c>
      <c r="AM8" s="3">
        <v>15</v>
      </c>
      <c r="AN8" s="3">
        <v>16</v>
      </c>
      <c r="AO8" s="3">
        <v>17</v>
      </c>
      <c r="AP8" s="3">
        <v>18</v>
      </c>
      <c r="AQ8" s="3">
        <v>19</v>
      </c>
    </row>
    <row r="9" spans="1:43" s="5" customFormat="1" x14ac:dyDescent="0.25">
      <c r="A9" s="3"/>
      <c r="B9" s="4" t="s">
        <v>31</v>
      </c>
      <c r="C9" s="6">
        <f t="shared" ref="C9:AQ9" si="0">C10+C14+C18+C21+C26+C27+C28+C29+C32+C39+C40+C41+C47+C48+C49</f>
        <v>2650000</v>
      </c>
      <c r="D9" s="6">
        <f t="shared" si="0"/>
        <v>3487800</v>
      </c>
      <c r="E9" s="6">
        <f t="shared" si="0"/>
        <v>1875900</v>
      </c>
      <c r="F9" s="6">
        <f t="shared" si="0"/>
        <v>1611900</v>
      </c>
      <c r="G9" s="6">
        <f t="shared" si="0"/>
        <v>3269400</v>
      </c>
      <c r="H9" s="6">
        <f t="shared" si="0"/>
        <v>2326810</v>
      </c>
      <c r="I9" s="6">
        <f t="shared" si="0"/>
        <v>942590</v>
      </c>
      <c r="J9" s="6">
        <f t="shared" si="0"/>
        <v>202600</v>
      </c>
      <c r="K9" s="6">
        <f t="shared" si="0"/>
        <v>179900</v>
      </c>
      <c r="L9" s="6">
        <f t="shared" si="0"/>
        <v>74200</v>
      </c>
      <c r="M9" s="6">
        <f t="shared" si="0"/>
        <v>61820</v>
      </c>
      <c r="N9" s="6">
        <f t="shared" si="0"/>
        <v>393600</v>
      </c>
      <c r="O9" s="6">
        <f t="shared" si="0"/>
        <v>321100</v>
      </c>
      <c r="P9" s="6">
        <f t="shared" si="0"/>
        <v>511600</v>
      </c>
      <c r="Q9" s="6">
        <f t="shared" si="0"/>
        <v>119600</v>
      </c>
      <c r="R9" s="6">
        <f t="shared" si="0"/>
        <v>97600</v>
      </c>
      <c r="S9" s="6">
        <f t="shared" si="0"/>
        <v>53680</v>
      </c>
      <c r="T9" s="6">
        <f t="shared" si="0"/>
        <v>68000</v>
      </c>
      <c r="U9" s="6">
        <f t="shared" si="0"/>
        <v>64320</v>
      </c>
      <c r="V9" s="6">
        <f t="shared" si="0"/>
        <v>139000</v>
      </c>
      <c r="W9" s="6">
        <f t="shared" si="0"/>
        <v>46730</v>
      </c>
      <c r="X9" s="6">
        <f t="shared" si="0"/>
        <v>58800</v>
      </c>
      <c r="Y9" s="6">
        <f t="shared" si="0"/>
        <v>50100</v>
      </c>
      <c r="Z9" s="6">
        <f t="shared" si="0"/>
        <v>27970</v>
      </c>
      <c r="AA9" s="6">
        <f t="shared" si="0"/>
        <v>24670</v>
      </c>
      <c r="AB9" s="6">
        <f t="shared" si="0"/>
        <v>25400</v>
      </c>
      <c r="AC9" s="6">
        <f t="shared" si="0"/>
        <v>20880</v>
      </c>
      <c r="AD9" s="6">
        <f t="shared" si="0"/>
        <v>46400</v>
      </c>
      <c r="AE9" s="6">
        <f t="shared" si="0"/>
        <v>42060</v>
      </c>
      <c r="AF9" s="6">
        <f t="shared" si="0"/>
        <v>3487800</v>
      </c>
      <c r="AG9" s="6">
        <f t="shared" si="0"/>
        <v>3378587.6159999999</v>
      </c>
      <c r="AH9" s="6">
        <f t="shared" si="0"/>
        <v>109212.38399999999</v>
      </c>
      <c r="AI9" s="6">
        <f t="shared" si="0"/>
        <v>3269400</v>
      </c>
      <c r="AJ9" s="6">
        <f t="shared" si="0"/>
        <v>3218784.2429999998</v>
      </c>
      <c r="AK9" s="6">
        <f t="shared" si="0"/>
        <v>50615.756999999991</v>
      </c>
      <c r="AL9" s="6">
        <f t="shared" si="0"/>
        <v>3487800</v>
      </c>
      <c r="AM9" s="6">
        <f t="shared" si="0"/>
        <v>2405360</v>
      </c>
      <c r="AN9" s="6">
        <f t="shared" si="0"/>
        <v>1082440</v>
      </c>
      <c r="AO9" s="6">
        <f t="shared" si="0"/>
        <v>3269400</v>
      </c>
      <c r="AP9" s="6">
        <f t="shared" si="0"/>
        <v>2366270</v>
      </c>
      <c r="AQ9" s="6">
        <f t="shared" si="0"/>
        <v>903130</v>
      </c>
    </row>
    <row r="10" spans="1:43" s="5" customFormat="1" ht="42.75" x14ac:dyDescent="0.25">
      <c r="A10" s="3">
        <v>1</v>
      </c>
      <c r="B10" s="4" t="s">
        <v>32</v>
      </c>
      <c r="C10" s="6">
        <f>SUM(C11:C13)</f>
        <v>180000</v>
      </c>
      <c r="D10" s="6">
        <f t="shared" ref="D10:AE10" si="1">SUM(D11:D13)</f>
        <v>180000</v>
      </c>
      <c r="E10" s="6">
        <f t="shared" si="1"/>
        <v>180000</v>
      </c>
      <c r="F10" s="6">
        <f t="shared" si="1"/>
        <v>0</v>
      </c>
      <c r="G10" s="6">
        <f t="shared" si="1"/>
        <v>180000</v>
      </c>
      <c r="H10" s="6">
        <f t="shared" ref="H10:H49" si="2">G10-I10</f>
        <v>180000</v>
      </c>
      <c r="I10" s="6">
        <f t="shared" si="1"/>
        <v>0</v>
      </c>
      <c r="J10" s="6">
        <f t="shared" si="1"/>
        <v>0</v>
      </c>
      <c r="K10" s="6">
        <f t="shared" si="1"/>
        <v>0</v>
      </c>
      <c r="L10" s="6">
        <f t="shared" si="1"/>
        <v>0</v>
      </c>
      <c r="M10" s="6">
        <f t="shared" si="1"/>
        <v>0</v>
      </c>
      <c r="N10" s="6">
        <f t="shared" si="1"/>
        <v>0</v>
      </c>
      <c r="O10" s="6">
        <f t="shared" si="1"/>
        <v>0</v>
      </c>
      <c r="P10" s="6">
        <f t="shared" si="1"/>
        <v>0</v>
      </c>
      <c r="Q10" s="6">
        <f t="shared" si="1"/>
        <v>0</v>
      </c>
      <c r="R10" s="6">
        <f t="shared" si="1"/>
        <v>0</v>
      </c>
      <c r="S10" s="6">
        <f t="shared" si="1"/>
        <v>0</v>
      </c>
      <c r="T10" s="6">
        <f t="shared" si="1"/>
        <v>0</v>
      </c>
      <c r="U10" s="6">
        <f t="shared" si="1"/>
        <v>0</v>
      </c>
      <c r="V10" s="6">
        <f t="shared" si="1"/>
        <v>0</v>
      </c>
      <c r="W10" s="6">
        <f t="shared" si="1"/>
        <v>0</v>
      </c>
      <c r="X10" s="6">
        <f t="shared" si="1"/>
        <v>0</v>
      </c>
      <c r="Y10" s="6">
        <f t="shared" si="1"/>
        <v>0</v>
      </c>
      <c r="Z10" s="6">
        <f t="shared" si="1"/>
        <v>0</v>
      </c>
      <c r="AA10" s="6">
        <f t="shared" si="1"/>
        <v>0</v>
      </c>
      <c r="AB10" s="6">
        <f t="shared" si="1"/>
        <v>0</v>
      </c>
      <c r="AC10" s="6">
        <f t="shared" si="1"/>
        <v>0</v>
      </c>
      <c r="AD10" s="6">
        <f t="shared" si="1"/>
        <v>0</v>
      </c>
      <c r="AE10" s="6">
        <f t="shared" si="1"/>
        <v>0</v>
      </c>
      <c r="AF10" s="6">
        <v>180000</v>
      </c>
      <c r="AG10" s="6">
        <v>180000</v>
      </c>
      <c r="AH10" s="6">
        <v>0</v>
      </c>
      <c r="AI10" s="6">
        <v>180000</v>
      </c>
      <c r="AJ10" s="6">
        <v>180000</v>
      </c>
      <c r="AK10" s="6">
        <v>0</v>
      </c>
      <c r="AL10" s="6">
        <f>SUM(AL11:AL13)</f>
        <v>180000</v>
      </c>
      <c r="AM10" s="6">
        <f>SUM(AM11:AM13)</f>
        <v>180000</v>
      </c>
      <c r="AN10" s="6">
        <f>SUM(AN11:AN13)</f>
        <v>0</v>
      </c>
      <c r="AO10" s="6">
        <f>SUM(AO11:AO13)</f>
        <v>180000</v>
      </c>
      <c r="AP10" s="6">
        <f t="shared" ref="AP10:AP49" si="3">AO10-AQ10</f>
        <v>180000</v>
      </c>
      <c r="AQ10" s="6">
        <f>SUM(AQ11:AQ13)</f>
        <v>0</v>
      </c>
    </row>
    <row r="11" spans="1:43" x14ac:dyDescent="0.25">
      <c r="A11" s="2" t="s">
        <v>33</v>
      </c>
      <c r="B11" s="1" t="s">
        <v>34</v>
      </c>
      <c r="C11" s="7">
        <v>110000</v>
      </c>
      <c r="D11" s="7">
        <v>110000</v>
      </c>
      <c r="E11" s="7">
        <v>110000</v>
      </c>
      <c r="F11" s="7"/>
      <c r="G11" s="7">
        <v>110000</v>
      </c>
      <c r="H11" s="7">
        <f t="shared" si="2"/>
        <v>110000</v>
      </c>
      <c r="I11" s="7">
        <v>0</v>
      </c>
      <c r="J11" s="7">
        <v>0</v>
      </c>
      <c r="K11" s="7"/>
      <c r="L11" s="7">
        <v>0</v>
      </c>
      <c r="M11" s="7"/>
      <c r="N11" s="7">
        <v>0</v>
      </c>
      <c r="O11" s="7"/>
      <c r="P11" s="7">
        <v>0</v>
      </c>
      <c r="Q11" s="7"/>
      <c r="R11" s="7">
        <v>0</v>
      </c>
      <c r="S11" s="7"/>
      <c r="T11" s="7">
        <v>0</v>
      </c>
      <c r="U11" s="7"/>
      <c r="V11" s="7">
        <v>0</v>
      </c>
      <c r="W11" s="7"/>
      <c r="X11" s="7">
        <v>0</v>
      </c>
      <c r="Y11" s="7"/>
      <c r="Z11" s="7">
        <v>0</v>
      </c>
      <c r="AA11" s="7"/>
      <c r="AB11" s="7">
        <v>0</v>
      </c>
      <c r="AC11" s="7"/>
      <c r="AD11" s="7">
        <v>0</v>
      </c>
      <c r="AE11" s="7"/>
      <c r="AF11" s="7">
        <v>110000</v>
      </c>
      <c r="AG11" s="7">
        <v>110000</v>
      </c>
      <c r="AH11" s="7"/>
      <c r="AI11" s="7">
        <v>110000</v>
      </c>
      <c r="AJ11" s="7">
        <v>110000</v>
      </c>
      <c r="AK11" s="7"/>
      <c r="AL11" s="7">
        <v>110000</v>
      </c>
      <c r="AM11" s="7">
        <v>110000</v>
      </c>
      <c r="AN11" s="7"/>
      <c r="AO11" s="7">
        <v>110000</v>
      </c>
      <c r="AP11" s="7">
        <f t="shared" si="3"/>
        <v>110000</v>
      </c>
      <c r="AQ11" s="7">
        <v>0</v>
      </c>
    </row>
    <row r="12" spans="1:43" ht="30" x14ac:dyDescent="0.25">
      <c r="A12" s="2" t="s">
        <v>33</v>
      </c>
      <c r="B12" s="1" t="s">
        <v>35</v>
      </c>
      <c r="C12" s="7">
        <v>15000</v>
      </c>
      <c r="D12" s="7">
        <v>15000</v>
      </c>
      <c r="E12" s="7">
        <v>15000</v>
      </c>
      <c r="F12" s="7"/>
      <c r="G12" s="7">
        <v>15000</v>
      </c>
      <c r="H12" s="7">
        <f t="shared" si="2"/>
        <v>15000</v>
      </c>
      <c r="I12" s="7">
        <v>0</v>
      </c>
      <c r="J12" s="7">
        <v>0</v>
      </c>
      <c r="K12" s="7"/>
      <c r="L12" s="7">
        <v>0</v>
      </c>
      <c r="M12" s="7"/>
      <c r="N12" s="7">
        <v>0</v>
      </c>
      <c r="O12" s="7"/>
      <c r="P12" s="7">
        <v>0</v>
      </c>
      <c r="Q12" s="7"/>
      <c r="R12" s="7">
        <v>0</v>
      </c>
      <c r="S12" s="7"/>
      <c r="T12" s="7">
        <v>0</v>
      </c>
      <c r="U12" s="7"/>
      <c r="V12" s="7">
        <v>0</v>
      </c>
      <c r="W12" s="7"/>
      <c r="X12" s="7">
        <v>0</v>
      </c>
      <c r="Y12" s="7"/>
      <c r="Z12" s="7">
        <v>0</v>
      </c>
      <c r="AA12" s="7"/>
      <c r="AB12" s="7">
        <v>0</v>
      </c>
      <c r="AC12" s="7"/>
      <c r="AD12" s="7">
        <v>0</v>
      </c>
      <c r="AE12" s="7"/>
      <c r="AF12" s="7">
        <v>15000</v>
      </c>
      <c r="AG12" s="7">
        <v>15000</v>
      </c>
      <c r="AH12" s="7"/>
      <c r="AI12" s="7">
        <v>15000</v>
      </c>
      <c r="AJ12" s="7">
        <v>15000</v>
      </c>
      <c r="AK12" s="7"/>
      <c r="AL12" s="7">
        <v>15000</v>
      </c>
      <c r="AM12" s="7">
        <v>15000</v>
      </c>
      <c r="AN12" s="7"/>
      <c r="AO12" s="7">
        <v>15000</v>
      </c>
      <c r="AP12" s="7">
        <f t="shared" si="3"/>
        <v>15000</v>
      </c>
      <c r="AQ12" s="7">
        <v>0</v>
      </c>
    </row>
    <row r="13" spans="1:43" x14ac:dyDescent="0.25">
      <c r="A13" s="2" t="s">
        <v>33</v>
      </c>
      <c r="B13" s="1" t="s">
        <v>36</v>
      </c>
      <c r="C13" s="7">
        <v>55000</v>
      </c>
      <c r="D13" s="7">
        <v>55000</v>
      </c>
      <c r="E13" s="7">
        <v>55000</v>
      </c>
      <c r="F13" s="7"/>
      <c r="G13" s="7">
        <v>55000</v>
      </c>
      <c r="H13" s="7">
        <f t="shared" si="2"/>
        <v>55000</v>
      </c>
      <c r="I13" s="7">
        <v>0</v>
      </c>
      <c r="J13" s="7">
        <v>0</v>
      </c>
      <c r="K13" s="7"/>
      <c r="L13" s="7">
        <v>0</v>
      </c>
      <c r="M13" s="7"/>
      <c r="N13" s="7">
        <v>0</v>
      </c>
      <c r="O13" s="7"/>
      <c r="P13" s="7">
        <v>0</v>
      </c>
      <c r="Q13" s="7"/>
      <c r="R13" s="7">
        <v>0</v>
      </c>
      <c r="S13" s="7"/>
      <c r="T13" s="7">
        <v>0</v>
      </c>
      <c r="U13" s="7"/>
      <c r="V13" s="7">
        <v>0</v>
      </c>
      <c r="W13" s="7"/>
      <c r="X13" s="7">
        <v>0</v>
      </c>
      <c r="Y13" s="7"/>
      <c r="Z13" s="7">
        <v>0</v>
      </c>
      <c r="AA13" s="7"/>
      <c r="AB13" s="7">
        <v>0</v>
      </c>
      <c r="AC13" s="7"/>
      <c r="AD13" s="7">
        <v>0</v>
      </c>
      <c r="AE13" s="7"/>
      <c r="AF13" s="7">
        <v>55000</v>
      </c>
      <c r="AG13" s="7">
        <v>55000</v>
      </c>
      <c r="AH13" s="7"/>
      <c r="AI13" s="7">
        <v>55000</v>
      </c>
      <c r="AJ13" s="7">
        <v>55000</v>
      </c>
      <c r="AK13" s="7"/>
      <c r="AL13" s="7">
        <v>55000</v>
      </c>
      <c r="AM13" s="7">
        <v>55000</v>
      </c>
      <c r="AN13" s="7"/>
      <c r="AO13" s="7">
        <v>55000</v>
      </c>
      <c r="AP13" s="7">
        <f t="shared" si="3"/>
        <v>55000</v>
      </c>
      <c r="AQ13" s="7">
        <v>0</v>
      </c>
    </row>
    <row r="14" spans="1:43" s="5" customFormat="1" ht="42.75" x14ac:dyDescent="0.25">
      <c r="A14" s="3">
        <v>2</v>
      </c>
      <c r="B14" s="4" t="s">
        <v>37</v>
      </c>
      <c r="C14" s="6">
        <f>SUM(C15:C17)</f>
        <v>33000</v>
      </c>
      <c r="D14" s="6">
        <f t="shared" ref="D14:AE14" si="4">SUM(D15:D17)</f>
        <v>33000</v>
      </c>
      <c r="E14" s="6">
        <f t="shared" si="4"/>
        <v>33000</v>
      </c>
      <c r="F14" s="6">
        <f t="shared" si="4"/>
        <v>0</v>
      </c>
      <c r="G14" s="6">
        <f t="shared" si="4"/>
        <v>33000</v>
      </c>
      <c r="H14" s="6">
        <f t="shared" si="4"/>
        <v>33000</v>
      </c>
      <c r="I14" s="6">
        <f t="shared" si="4"/>
        <v>0</v>
      </c>
      <c r="J14" s="6">
        <f t="shared" si="4"/>
        <v>0</v>
      </c>
      <c r="K14" s="6">
        <f t="shared" si="4"/>
        <v>0</v>
      </c>
      <c r="L14" s="6">
        <f t="shared" si="4"/>
        <v>0</v>
      </c>
      <c r="M14" s="6">
        <f t="shared" si="4"/>
        <v>0</v>
      </c>
      <c r="N14" s="6">
        <f t="shared" si="4"/>
        <v>0</v>
      </c>
      <c r="O14" s="6">
        <f t="shared" si="4"/>
        <v>0</v>
      </c>
      <c r="P14" s="6">
        <f t="shared" si="4"/>
        <v>0</v>
      </c>
      <c r="Q14" s="6">
        <f t="shared" si="4"/>
        <v>0</v>
      </c>
      <c r="R14" s="6">
        <f t="shared" si="4"/>
        <v>0</v>
      </c>
      <c r="S14" s="6">
        <f t="shared" si="4"/>
        <v>0</v>
      </c>
      <c r="T14" s="6">
        <f t="shared" si="4"/>
        <v>0</v>
      </c>
      <c r="U14" s="6">
        <f t="shared" si="4"/>
        <v>0</v>
      </c>
      <c r="V14" s="6">
        <f t="shared" si="4"/>
        <v>0</v>
      </c>
      <c r="W14" s="6">
        <f t="shared" si="4"/>
        <v>0</v>
      </c>
      <c r="X14" s="6">
        <f t="shared" si="4"/>
        <v>0</v>
      </c>
      <c r="Y14" s="6">
        <f t="shared" si="4"/>
        <v>0</v>
      </c>
      <c r="Z14" s="6">
        <f t="shared" si="4"/>
        <v>0</v>
      </c>
      <c r="AA14" s="6">
        <f t="shared" si="4"/>
        <v>0</v>
      </c>
      <c r="AB14" s="6">
        <f t="shared" si="4"/>
        <v>0</v>
      </c>
      <c r="AC14" s="6">
        <f t="shared" si="4"/>
        <v>0</v>
      </c>
      <c r="AD14" s="6">
        <f t="shared" si="4"/>
        <v>0</v>
      </c>
      <c r="AE14" s="6">
        <f t="shared" si="4"/>
        <v>0</v>
      </c>
      <c r="AF14" s="6">
        <v>33000</v>
      </c>
      <c r="AG14" s="6">
        <v>33000</v>
      </c>
      <c r="AH14" s="6">
        <v>0</v>
      </c>
      <c r="AI14" s="6">
        <v>33000</v>
      </c>
      <c r="AJ14" s="6">
        <v>33000</v>
      </c>
      <c r="AK14" s="6">
        <v>0</v>
      </c>
      <c r="AL14" s="6">
        <f t="shared" ref="AL14:AQ14" si="5">SUM(AL15:AL17)</f>
        <v>33000</v>
      </c>
      <c r="AM14" s="6">
        <f t="shared" si="5"/>
        <v>33000</v>
      </c>
      <c r="AN14" s="6">
        <f t="shared" si="5"/>
        <v>0</v>
      </c>
      <c r="AO14" s="6">
        <f t="shared" si="5"/>
        <v>33000</v>
      </c>
      <c r="AP14" s="6">
        <f t="shared" si="5"/>
        <v>33000</v>
      </c>
      <c r="AQ14" s="6">
        <f t="shared" si="5"/>
        <v>0</v>
      </c>
    </row>
    <row r="15" spans="1:43" x14ac:dyDescent="0.25">
      <c r="A15" s="2" t="s">
        <v>33</v>
      </c>
      <c r="B15" s="1" t="s">
        <v>34</v>
      </c>
      <c r="C15" s="7">
        <v>19300</v>
      </c>
      <c r="D15" s="7">
        <v>19300</v>
      </c>
      <c r="E15" s="7">
        <v>19300</v>
      </c>
      <c r="F15" s="7"/>
      <c r="G15" s="7">
        <v>19300</v>
      </c>
      <c r="H15" s="7">
        <f t="shared" si="2"/>
        <v>19300</v>
      </c>
      <c r="I15" s="7">
        <v>0</v>
      </c>
      <c r="J15" s="7">
        <v>0</v>
      </c>
      <c r="K15" s="7"/>
      <c r="L15" s="7">
        <v>0</v>
      </c>
      <c r="M15" s="7"/>
      <c r="N15" s="7">
        <v>0</v>
      </c>
      <c r="O15" s="7"/>
      <c r="P15" s="7">
        <v>0</v>
      </c>
      <c r="Q15" s="7"/>
      <c r="R15" s="7">
        <v>0</v>
      </c>
      <c r="S15" s="7"/>
      <c r="T15" s="7">
        <v>0</v>
      </c>
      <c r="U15" s="7"/>
      <c r="V15" s="7">
        <v>0</v>
      </c>
      <c r="W15" s="7"/>
      <c r="X15" s="7">
        <v>0</v>
      </c>
      <c r="Y15" s="7"/>
      <c r="Z15" s="7">
        <v>0</v>
      </c>
      <c r="AA15" s="7"/>
      <c r="AB15" s="7">
        <v>0</v>
      </c>
      <c r="AC15" s="7"/>
      <c r="AD15" s="7">
        <v>0</v>
      </c>
      <c r="AE15" s="7"/>
      <c r="AF15" s="7">
        <v>19300</v>
      </c>
      <c r="AG15" s="7">
        <v>19300</v>
      </c>
      <c r="AH15" s="7"/>
      <c r="AI15" s="7">
        <v>19300</v>
      </c>
      <c r="AJ15" s="7">
        <v>19300</v>
      </c>
      <c r="AK15" s="7"/>
      <c r="AL15" s="7">
        <v>19300</v>
      </c>
      <c r="AM15" s="7">
        <v>19300</v>
      </c>
      <c r="AN15" s="7"/>
      <c r="AO15" s="7">
        <v>19300</v>
      </c>
      <c r="AP15" s="7">
        <f t="shared" si="3"/>
        <v>19300</v>
      </c>
      <c r="AQ15" s="7">
        <v>0</v>
      </c>
    </row>
    <row r="16" spans="1:43" ht="30" x14ac:dyDescent="0.25">
      <c r="A16" s="2" t="s">
        <v>33</v>
      </c>
      <c r="B16" s="1" t="s">
        <v>35</v>
      </c>
      <c r="C16" s="7">
        <v>10500</v>
      </c>
      <c r="D16" s="7">
        <v>10500</v>
      </c>
      <c r="E16" s="7">
        <v>10500</v>
      </c>
      <c r="F16" s="7"/>
      <c r="G16" s="7">
        <v>10500</v>
      </c>
      <c r="H16" s="7">
        <f t="shared" si="2"/>
        <v>10500</v>
      </c>
      <c r="I16" s="7">
        <v>0</v>
      </c>
      <c r="J16" s="7">
        <v>0</v>
      </c>
      <c r="K16" s="7"/>
      <c r="L16" s="7">
        <v>0</v>
      </c>
      <c r="M16" s="7"/>
      <c r="N16" s="7">
        <v>0</v>
      </c>
      <c r="O16" s="7"/>
      <c r="P16" s="7">
        <v>0</v>
      </c>
      <c r="Q16" s="7"/>
      <c r="R16" s="7">
        <v>0</v>
      </c>
      <c r="S16" s="7"/>
      <c r="T16" s="7">
        <v>0</v>
      </c>
      <c r="U16" s="7"/>
      <c r="V16" s="7">
        <v>0</v>
      </c>
      <c r="W16" s="7"/>
      <c r="X16" s="7">
        <v>0</v>
      </c>
      <c r="Y16" s="7"/>
      <c r="Z16" s="7">
        <v>0</v>
      </c>
      <c r="AA16" s="7"/>
      <c r="AB16" s="7">
        <v>0</v>
      </c>
      <c r="AC16" s="7"/>
      <c r="AD16" s="7">
        <v>0</v>
      </c>
      <c r="AE16" s="7"/>
      <c r="AF16" s="7">
        <v>10500</v>
      </c>
      <c r="AG16" s="7">
        <v>10500</v>
      </c>
      <c r="AH16" s="7"/>
      <c r="AI16" s="7">
        <v>10500</v>
      </c>
      <c r="AJ16" s="7">
        <v>10500</v>
      </c>
      <c r="AK16" s="7"/>
      <c r="AL16" s="7">
        <v>10500</v>
      </c>
      <c r="AM16" s="7">
        <v>10500</v>
      </c>
      <c r="AN16" s="7"/>
      <c r="AO16" s="7">
        <v>10500</v>
      </c>
      <c r="AP16" s="7">
        <f t="shared" si="3"/>
        <v>10500</v>
      </c>
      <c r="AQ16" s="7">
        <v>0</v>
      </c>
    </row>
    <row r="17" spans="1:43" x14ac:dyDescent="0.25">
      <c r="A17" s="2" t="s">
        <v>33</v>
      </c>
      <c r="B17" s="1" t="s">
        <v>36</v>
      </c>
      <c r="C17" s="7">
        <v>3200</v>
      </c>
      <c r="D17" s="7">
        <v>3200</v>
      </c>
      <c r="E17" s="7">
        <v>3200</v>
      </c>
      <c r="F17" s="7"/>
      <c r="G17" s="7">
        <v>3200</v>
      </c>
      <c r="H17" s="7">
        <f t="shared" si="2"/>
        <v>3200</v>
      </c>
      <c r="I17" s="7">
        <v>0</v>
      </c>
      <c r="J17" s="7">
        <v>0</v>
      </c>
      <c r="K17" s="7"/>
      <c r="L17" s="7">
        <v>0</v>
      </c>
      <c r="M17" s="7"/>
      <c r="N17" s="7">
        <v>0</v>
      </c>
      <c r="O17" s="7"/>
      <c r="P17" s="7">
        <v>0</v>
      </c>
      <c r="Q17" s="7"/>
      <c r="R17" s="7">
        <v>0</v>
      </c>
      <c r="S17" s="7"/>
      <c r="T17" s="7">
        <v>0</v>
      </c>
      <c r="U17" s="7"/>
      <c r="V17" s="7">
        <v>0</v>
      </c>
      <c r="W17" s="7"/>
      <c r="X17" s="7">
        <v>0</v>
      </c>
      <c r="Y17" s="7"/>
      <c r="Z17" s="7">
        <v>0</v>
      </c>
      <c r="AA17" s="7"/>
      <c r="AB17" s="7">
        <v>0</v>
      </c>
      <c r="AC17" s="7"/>
      <c r="AD17" s="7">
        <v>0</v>
      </c>
      <c r="AE17" s="7"/>
      <c r="AF17" s="7">
        <v>3200</v>
      </c>
      <c r="AG17" s="7">
        <v>3200</v>
      </c>
      <c r="AH17" s="7"/>
      <c r="AI17" s="7">
        <v>3200</v>
      </c>
      <c r="AJ17" s="7">
        <v>3200</v>
      </c>
      <c r="AK17" s="7"/>
      <c r="AL17" s="7">
        <v>3200</v>
      </c>
      <c r="AM17" s="7">
        <v>3200</v>
      </c>
      <c r="AN17" s="7"/>
      <c r="AO17" s="7">
        <v>3200</v>
      </c>
      <c r="AP17" s="7">
        <f t="shared" si="3"/>
        <v>3200</v>
      </c>
      <c r="AQ17" s="7">
        <v>0</v>
      </c>
    </row>
    <row r="18" spans="1:43" s="5" customFormat="1" ht="42.75" x14ac:dyDescent="0.25">
      <c r="A18" s="3">
        <v>3</v>
      </c>
      <c r="B18" s="4" t="s">
        <v>38</v>
      </c>
      <c r="C18" s="6">
        <f t="shared" ref="C18:AE18" si="6">SUM(C19:C20)</f>
        <v>7000</v>
      </c>
      <c r="D18" s="6">
        <f t="shared" si="6"/>
        <v>7000</v>
      </c>
      <c r="E18" s="6">
        <f t="shared" si="6"/>
        <v>7000</v>
      </c>
      <c r="F18" s="6">
        <f t="shared" si="6"/>
        <v>0</v>
      </c>
      <c r="G18" s="6">
        <f t="shared" si="6"/>
        <v>7000</v>
      </c>
      <c r="H18" s="6">
        <f t="shared" si="6"/>
        <v>7000</v>
      </c>
      <c r="I18" s="6">
        <f t="shared" si="6"/>
        <v>0</v>
      </c>
      <c r="J18" s="6">
        <f t="shared" si="6"/>
        <v>0</v>
      </c>
      <c r="K18" s="6">
        <f t="shared" si="6"/>
        <v>0</v>
      </c>
      <c r="L18" s="6">
        <f t="shared" si="6"/>
        <v>0</v>
      </c>
      <c r="M18" s="6">
        <f t="shared" si="6"/>
        <v>0</v>
      </c>
      <c r="N18" s="6">
        <f t="shared" si="6"/>
        <v>0</v>
      </c>
      <c r="O18" s="6">
        <f t="shared" si="6"/>
        <v>0</v>
      </c>
      <c r="P18" s="6">
        <f t="shared" si="6"/>
        <v>0</v>
      </c>
      <c r="Q18" s="6">
        <f t="shared" si="6"/>
        <v>0</v>
      </c>
      <c r="R18" s="6">
        <f t="shared" si="6"/>
        <v>0</v>
      </c>
      <c r="S18" s="6">
        <f t="shared" si="6"/>
        <v>0</v>
      </c>
      <c r="T18" s="6">
        <f t="shared" si="6"/>
        <v>0</v>
      </c>
      <c r="U18" s="6">
        <f t="shared" si="6"/>
        <v>0</v>
      </c>
      <c r="V18" s="6">
        <f t="shared" si="6"/>
        <v>0</v>
      </c>
      <c r="W18" s="6">
        <f t="shared" si="6"/>
        <v>0</v>
      </c>
      <c r="X18" s="6">
        <f t="shared" si="6"/>
        <v>0</v>
      </c>
      <c r="Y18" s="6">
        <f t="shared" si="6"/>
        <v>0</v>
      </c>
      <c r="Z18" s="6">
        <f t="shared" si="6"/>
        <v>0</v>
      </c>
      <c r="AA18" s="6">
        <f t="shared" si="6"/>
        <v>0</v>
      </c>
      <c r="AB18" s="6">
        <f t="shared" si="6"/>
        <v>0</v>
      </c>
      <c r="AC18" s="6">
        <f t="shared" si="6"/>
        <v>0</v>
      </c>
      <c r="AD18" s="6">
        <f t="shared" si="6"/>
        <v>0</v>
      </c>
      <c r="AE18" s="6">
        <f t="shared" si="6"/>
        <v>0</v>
      </c>
      <c r="AF18" s="6">
        <v>7000</v>
      </c>
      <c r="AG18" s="6">
        <v>7000</v>
      </c>
      <c r="AH18" s="6"/>
      <c r="AI18" s="6">
        <v>7000</v>
      </c>
      <c r="AJ18" s="6">
        <v>7000</v>
      </c>
      <c r="AK18" s="6"/>
      <c r="AL18" s="6">
        <f t="shared" ref="AL18:AQ18" si="7">SUM(AL19:AL20)</f>
        <v>7000</v>
      </c>
      <c r="AM18" s="6">
        <f t="shared" si="7"/>
        <v>7000</v>
      </c>
      <c r="AN18" s="6">
        <f t="shared" si="7"/>
        <v>0</v>
      </c>
      <c r="AO18" s="6">
        <f t="shared" si="7"/>
        <v>7000</v>
      </c>
      <c r="AP18" s="6">
        <f t="shared" si="7"/>
        <v>7000</v>
      </c>
      <c r="AQ18" s="6">
        <f t="shared" si="7"/>
        <v>0</v>
      </c>
    </row>
    <row r="19" spans="1:43" x14ac:dyDescent="0.25">
      <c r="A19" s="2" t="s">
        <v>33</v>
      </c>
      <c r="B19" s="1" t="s">
        <v>34</v>
      </c>
      <c r="C19" s="7">
        <v>1500</v>
      </c>
      <c r="D19" s="7">
        <v>1500</v>
      </c>
      <c r="E19" s="7">
        <v>1500</v>
      </c>
      <c r="F19" s="7"/>
      <c r="G19" s="7">
        <v>1500</v>
      </c>
      <c r="H19" s="7">
        <f t="shared" si="2"/>
        <v>1500</v>
      </c>
      <c r="I19" s="7">
        <v>0</v>
      </c>
      <c r="J19" s="7">
        <v>0</v>
      </c>
      <c r="K19" s="7"/>
      <c r="L19" s="7">
        <v>0</v>
      </c>
      <c r="M19" s="7"/>
      <c r="N19" s="7">
        <v>0</v>
      </c>
      <c r="O19" s="7"/>
      <c r="P19" s="7">
        <v>0</v>
      </c>
      <c r="Q19" s="7"/>
      <c r="R19" s="7">
        <v>0</v>
      </c>
      <c r="S19" s="7"/>
      <c r="T19" s="7">
        <v>0</v>
      </c>
      <c r="U19" s="7"/>
      <c r="V19" s="7">
        <v>0</v>
      </c>
      <c r="W19" s="7"/>
      <c r="X19" s="7">
        <v>0</v>
      </c>
      <c r="Y19" s="7"/>
      <c r="Z19" s="7">
        <v>0</v>
      </c>
      <c r="AA19" s="7"/>
      <c r="AB19" s="7">
        <v>0</v>
      </c>
      <c r="AC19" s="7"/>
      <c r="AD19" s="7">
        <v>0</v>
      </c>
      <c r="AE19" s="7"/>
      <c r="AF19" s="7">
        <v>1500</v>
      </c>
      <c r="AG19" s="7">
        <v>1500</v>
      </c>
      <c r="AH19" s="7"/>
      <c r="AI19" s="7">
        <v>1500</v>
      </c>
      <c r="AJ19" s="7">
        <v>1500</v>
      </c>
      <c r="AK19" s="7"/>
      <c r="AL19" s="7">
        <v>1500</v>
      </c>
      <c r="AM19" s="7">
        <v>1500</v>
      </c>
      <c r="AN19" s="7"/>
      <c r="AO19" s="7">
        <v>1500</v>
      </c>
      <c r="AP19" s="7">
        <f t="shared" si="3"/>
        <v>1500</v>
      </c>
      <c r="AQ19" s="7">
        <v>0</v>
      </c>
    </row>
    <row r="20" spans="1:43" ht="30" x14ac:dyDescent="0.25">
      <c r="A20" s="2" t="s">
        <v>33</v>
      </c>
      <c r="B20" s="1" t="s">
        <v>35</v>
      </c>
      <c r="C20" s="7">
        <v>5500</v>
      </c>
      <c r="D20" s="7">
        <v>5500</v>
      </c>
      <c r="E20" s="7">
        <v>5500</v>
      </c>
      <c r="F20" s="7"/>
      <c r="G20" s="7">
        <v>5500</v>
      </c>
      <c r="H20" s="7">
        <f t="shared" si="2"/>
        <v>5500</v>
      </c>
      <c r="I20" s="7">
        <v>0</v>
      </c>
      <c r="J20" s="7">
        <v>0</v>
      </c>
      <c r="K20" s="7"/>
      <c r="L20" s="7">
        <v>0</v>
      </c>
      <c r="M20" s="7"/>
      <c r="N20" s="7">
        <v>0</v>
      </c>
      <c r="O20" s="7"/>
      <c r="P20" s="7">
        <v>0</v>
      </c>
      <c r="Q20" s="7"/>
      <c r="R20" s="7">
        <v>0</v>
      </c>
      <c r="S20" s="7"/>
      <c r="T20" s="7">
        <v>0</v>
      </c>
      <c r="U20" s="7"/>
      <c r="V20" s="7">
        <v>0</v>
      </c>
      <c r="W20" s="7"/>
      <c r="X20" s="7">
        <v>0</v>
      </c>
      <c r="Y20" s="7"/>
      <c r="Z20" s="7">
        <v>0</v>
      </c>
      <c r="AA20" s="7"/>
      <c r="AB20" s="7">
        <v>0</v>
      </c>
      <c r="AC20" s="7"/>
      <c r="AD20" s="7">
        <v>0</v>
      </c>
      <c r="AE20" s="7"/>
      <c r="AF20" s="7">
        <v>5500</v>
      </c>
      <c r="AG20" s="7">
        <v>5500</v>
      </c>
      <c r="AH20" s="7"/>
      <c r="AI20" s="7">
        <v>5500</v>
      </c>
      <c r="AJ20" s="7">
        <v>5500</v>
      </c>
      <c r="AK20" s="7"/>
      <c r="AL20" s="7">
        <v>5500</v>
      </c>
      <c r="AM20" s="7">
        <v>5500</v>
      </c>
      <c r="AN20" s="7"/>
      <c r="AO20" s="7">
        <v>5500</v>
      </c>
      <c r="AP20" s="7">
        <f t="shared" si="3"/>
        <v>5500</v>
      </c>
      <c r="AQ20" s="7">
        <v>0</v>
      </c>
    </row>
    <row r="21" spans="1:43" s="5" customFormat="1" ht="28.5" x14ac:dyDescent="0.25">
      <c r="A21" s="3">
        <v>4</v>
      </c>
      <c r="B21" s="4" t="s">
        <v>39</v>
      </c>
      <c r="C21" s="6">
        <f>SUM(C22:C25)</f>
        <v>520000</v>
      </c>
      <c r="D21" s="6">
        <f t="shared" ref="D21:AE21" si="8">SUM(D22:D25)</f>
        <v>520000</v>
      </c>
      <c r="E21" s="6">
        <f t="shared" si="8"/>
        <v>145390</v>
      </c>
      <c r="F21" s="6">
        <f t="shared" si="8"/>
        <v>374610</v>
      </c>
      <c r="G21" s="6">
        <f t="shared" si="8"/>
        <v>520000</v>
      </c>
      <c r="H21" s="6">
        <f t="shared" si="8"/>
        <v>206100</v>
      </c>
      <c r="I21" s="6">
        <f t="shared" si="8"/>
        <v>313900</v>
      </c>
      <c r="J21" s="6">
        <f t="shared" si="8"/>
        <v>85360</v>
      </c>
      <c r="K21" s="6">
        <f t="shared" si="8"/>
        <v>85360</v>
      </c>
      <c r="L21" s="6">
        <f t="shared" si="8"/>
        <v>13220</v>
      </c>
      <c r="M21" s="6">
        <f t="shared" si="8"/>
        <v>13220</v>
      </c>
      <c r="N21" s="6">
        <f t="shared" si="8"/>
        <v>123440</v>
      </c>
      <c r="O21" s="6">
        <f t="shared" si="8"/>
        <v>62740</v>
      </c>
      <c r="P21" s="6">
        <f t="shared" si="8"/>
        <v>34550</v>
      </c>
      <c r="Q21" s="6">
        <f t="shared" si="8"/>
        <v>34550</v>
      </c>
      <c r="R21" s="6">
        <f t="shared" si="8"/>
        <v>18390</v>
      </c>
      <c r="S21" s="6">
        <f t="shared" si="8"/>
        <v>18380</v>
      </c>
      <c r="T21" s="6">
        <f t="shared" si="8"/>
        <v>25450</v>
      </c>
      <c r="U21" s="6">
        <f t="shared" si="8"/>
        <v>25450</v>
      </c>
      <c r="V21" s="6">
        <f t="shared" si="8"/>
        <v>13680</v>
      </c>
      <c r="W21" s="6">
        <f t="shared" si="8"/>
        <v>13680</v>
      </c>
      <c r="X21" s="6">
        <f t="shared" si="8"/>
        <v>25760</v>
      </c>
      <c r="Y21" s="6">
        <f t="shared" si="8"/>
        <v>25760</v>
      </c>
      <c r="Z21" s="6">
        <f t="shared" si="8"/>
        <v>11960</v>
      </c>
      <c r="AA21" s="6">
        <f t="shared" si="8"/>
        <v>11960</v>
      </c>
      <c r="AB21" s="6">
        <f t="shared" si="8"/>
        <v>9500</v>
      </c>
      <c r="AC21" s="6">
        <f t="shared" si="8"/>
        <v>9500</v>
      </c>
      <c r="AD21" s="6">
        <f t="shared" si="8"/>
        <v>13300</v>
      </c>
      <c r="AE21" s="6">
        <f t="shared" si="8"/>
        <v>13300</v>
      </c>
      <c r="AF21" s="6">
        <v>520000</v>
      </c>
      <c r="AG21" s="6">
        <v>467169.054</v>
      </c>
      <c r="AH21" s="6">
        <v>52830.945999999996</v>
      </c>
      <c r="AI21" s="6">
        <v>520000</v>
      </c>
      <c r="AJ21" s="6">
        <v>491820.054</v>
      </c>
      <c r="AK21" s="6">
        <v>28179.945999999996</v>
      </c>
      <c r="AL21" s="6">
        <f t="shared" ref="AL21:AQ21" si="9">SUM(AL22:AL25)</f>
        <v>520000</v>
      </c>
      <c r="AM21" s="6">
        <f t="shared" si="9"/>
        <v>145390</v>
      </c>
      <c r="AN21" s="6">
        <f t="shared" si="9"/>
        <v>374610</v>
      </c>
      <c r="AO21" s="6">
        <f t="shared" si="9"/>
        <v>520000</v>
      </c>
      <c r="AP21" s="6">
        <f t="shared" si="9"/>
        <v>206100</v>
      </c>
      <c r="AQ21" s="6">
        <f t="shared" si="9"/>
        <v>313900</v>
      </c>
    </row>
    <row r="22" spans="1:43" x14ac:dyDescent="0.25">
      <c r="A22" s="2" t="s">
        <v>33</v>
      </c>
      <c r="B22" s="1" t="s">
        <v>34</v>
      </c>
      <c r="C22" s="7">
        <v>387500</v>
      </c>
      <c r="D22" s="7">
        <v>387500</v>
      </c>
      <c r="E22" s="7">
        <v>76390</v>
      </c>
      <c r="F22" s="7">
        <v>311110</v>
      </c>
      <c r="G22" s="7">
        <v>387500</v>
      </c>
      <c r="H22" s="7">
        <f t="shared" si="2"/>
        <v>129280</v>
      </c>
      <c r="I22" s="7">
        <v>258220</v>
      </c>
      <c r="J22" s="7">
        <v>65060</v>
      </c>
      <c r="K22" s="7">
        <v>65060</v>
      </c>
      <c r="L22" s="7">
        <v>9165</v>
      </c>
      <c r="M22" s="7">
        <v>9165</v>
      </c>
      <c r="N22" s="7">
        <v>105780</v>
      </c>
      <c r="O22" s="7">
        <v>52890</v>
      </c>
      <c r="P22" s="7">
        <v>30170</v>
      </c>
      <c r="Q22" s="7">
        <v>30170</v>
      </c>
      <c r="R22" s="7">
        <v>16400</v>
      </c>
      <c r="S22" s="7">
        <v>16400</v>
      </c>
      <c r="T22" s="7">
        <v>25035</v>
      </c>
      <c r="U22" s="7">
        <v>25035</v>
      </c>
      <c r="V22" s="7">
        <v>11100</v>
      </c>
      <c r="W22" s="7">
        <v>11100</v>
      </c>
      <c r="X22" s="7">
        <v>18160</v>
      </c>
      <c r="Y22" s="7">
        <v>18160</v>
      </c>
      <c r="Z22" s="7">
        <v>8780</v>
      </c>
      <c r="AA22" s="7">
        <v>8780</v>
      </c>
      <c r="AB22" s="7">
        <v>9000</v>
      </c>
      <c r="AC22" s="7">
        <v>9000</v>
      </c>
      <c r="AD22" s="7">
        <v>12460</v>
      </c>
      <c r="AE22" s="7">
        <v>12460</v>
      </c>
      <c r="AF22" s="7">
        <v>387500</v>
      </c>
      <c r="AG22" s="7">
        <v>335481.054</v>
      </c>
      <c r="AH22" s="7">
        <v>52018.945999999996</v>
      </c>
      <c r="AI22" s="7">
        <v>387500</v>
      </c>
      <c r="AJ22" s="7">
        <v>360132.054</v>
      </c>
      <c r="AK22" s="7">
        <v>27367.945999999996</v>
      </c>
      <c r="AL22" s="7">
        <v>387500</v>
      </c>
      <c r="AM22" s="7">
        <v>76390</v>
      </c>
      <c r="AN22" s="7">
        <v>311110</v>
      </c>
      <c r="AO22" s="7">
        <v>387500</v>
      </c>
      <c r="AP22" s="7">
        <f t="shared" si="3"/>
        <v>129280</v>
      </c>
      <c r="AQ22" s="7">
        <v>258220</v>
      </c>
    </row>
    <row r="23" spans="1:43" ht="30" x14ac:dyDescent="0.25">
      <c r="A23" s="2" t="s">
        <v>33</v>
      </c>
      <c r="B23" s="1" t="s">
        <v>35</v>
      </c>
      <c r="C23" s="7">
        <v>70000</v>
      </c>
      <c r="D23" s="7">
        <v>70000</v>
      </c>
      <c r="E23" s="7">
        <v>40000</v>
      </c>
      <c r="F23" s="7">
        <v>30000</v>
      </c>
      <c r="G23" s="7">
        <v>70000</v>
      </c>
      <c r="H23" s="7">
        <f t="shared" si="2"/>
        <v>47750</v>
      </c>
      <c r="I23" s="7">
        <v>22250</v>
      </c>
      <c r="J23" s="7">
        <v>3860</v>
      </c>
      <c r="K23" s="7">
        <v>3860</v>
      </c>
      <c r="L23" s="7">
        <v>2000</v>
      </c>
      <c r="M23" s="7">
        <v>2000</v>
      </c>
      <c r="N23" s="7">
        <v>15500</v>
      </c>
      <c r="O23" s="7">
        <v>7750</v>
      </c>
      <c r="P23" s="7">
        <v>3100</v>
      </c>
      <c r="Q23" s="7">
        <v>3100</v>
      </c>
      <c r="R23" s="7">
        <v>1840</v>
      </c>
      <c r="S23" s="7">
        <v>1840</v>
      </c>
      <c r="T23" s="7">
        <v>400</v>
      </c>
      <c r="U23" s="7">
        <v>400</v>
      </c>
      <c r="V23" s="7">
        <v>1500</v>
      </c>
      <c r="W23" s="7">
        <v>1500</v>
      </c>
      <c r="X23" s="7">
        <v>500</v>
      </c>
      <c r="Y23" s="7">
        <v>500</v>
      </c>
      <c r="Z23" s="7">
        <v>380</v>
      </c>
      <c r="AA23" s="7">
        <v>380</v>
      </c>
      <c r="AB23" s="7">
        <v>300</v>
      </c>
      <c r="AC23" s="7">
        <v>300</v>
      </c>
      <c r="AD23" s="7">
        <v>620</v>
      </c>
      <c r="AE23" s="7">
        <v>620</v>
      </c>
      <c r="AF23" s="7">
        <v>70000</v>
      </c>
      <c r="AG23" s="7">
        <v>70000</v>
      </c>
      <c r="AH23" s="7"/>
      <c r="AI23" s="7">
        <v>70000</v>
      </c>
      <c r="AJ23" s="7">
        <v>70000</v>
      </c>
      <c r="AK23" s="7"/>
      <c r="AL23" s="7">
        <v>70000</v>
      </c>
      <c r="AM23" s="7">
        <v>40000</v>
      </c>
      <c r="AN23" s="7">
        <v>30000</v>
      </c>
      <c r="AO23" s="7">
        <v>70000</v>
      </c>
      <c r="AP23" s="7">
        <f t="shared" si="3"/>
        <v>47750</v>
      </c>
      <c r="AQ23" s="7">
        <v>22250</v>
      </c>
    </row>
    <row r="24" spans="1:43" x14ac:dyDescent="0.25">
      <c r="A24" s="2" t="s">
        <v>33</v>
      </c>
      <c r="B24" s="1" t="s">
        <v>40</v>
      </c>
      <c r="C24" s="7">
        <v>2500</v>
      </c>
      <c r="D24" s="7">
        <v>2500</v>
      </c>
      <c r="E24" s="7">
        <v>715</v>
      </c>
      <c r="F24" s="7">
        <v>1785</v>
      </c>
      <c r="G24" s="7">
        <v>2500</v>
      </c>
      <c r="H24" s="7">
        <f t="shared" si="2"/>
        <v>785</v>
      </c>
      <c r="I24" s="7">
        <v>1715</v>
      </c>
      <c r="J24" s="7">
        <v>140</v>
      </c>
      <c r="K24" s="7">
        <v>140</v>
      </c>
      <c r="L24" s="7">
        <v>55</v>
      </c>
      <c r="M24" s="7">
        <v>55</v>
      </c>
      <c r="N24" s="7">
        <v>1160</v>
      </c>
      <c r="O24" s="7">
        <v>1100</v>
      </c>
      <c r="P24" s="7">
        <v>220</v>
      </c>
      <c r="Q24" s="7">
        <v>220</v>
      </c>
      <c r="R24" s="7">
        <v>100</v>
      </c>
      <c r="S24" s="7">
        <v>90</v>
      </c>
      <c r="T24" s="7">
        <v>0</v>
      </c>
      <c r="U24" s="7">
        <v>0</v>
      </c>
      <c r="V24" s="7">
        <v>110</v>
      </c>
      <c r="W24" s="7">
        <v>110</v>
      </c>
      <c r="X24" s="7">
        <v>0</v>
      </c>
      <c r="Y24" s="7">
        <v>0</v>
      </c>
      <c r="Z24" s="7">
        <v>0</v>
      </c>
      <c r="AA24" s="7">
        <v>0</v>
      </c>
      <c r="AB24" s="7">
        <v>0</v>
      </c>
      <c r="AC24" s="7">
        <v>0</v>
      </c>
      <c r="AD24" s="7">
        <v>0</v>
      </c>
      <c r="AE24" s="7">
        <v>0</v>
      </c>
      <c r="AF24" s="7">
        <v>2500</v>
      </c>
      <c r="AG24" s="7">
        <v>1688</v>
      </c>
      <c r="AH24" s="7">
        <v>812</v>
      </c>
      <c r="AI24" s="7">
        <v>2500</v>
      </c>
      <c r="AJ24" s="7">
        <v>1688</v>
      </c>
      <c r="AK24" s="7">
        <v>812</v>
      </c>
      <c r="AL24" s="7">
        <v>2500</v>
      </c>
      <c r="AM24" s="7">
        <v>715</v>
      </c>
      <c r="AN24" s="7">
        <v>1785</v>
      </c>
      <c r="AO24" s="7">
        <v>2500</v>
      </c>
      <c r="AP24" s="7">
        <f t="shared" si="3"/>
        <v>785</v>
      </c>
      <c r="AQ24" s="7">
        <v>1715</v>
      </c>
    </row>
    <row r="25" spans="1:43" x14ac:dyDescent="0.25">
      <c r="A25" s="2" t="s">
        <v>33</v>
      </c>
      <c r="B25" s="1" t="s">
        <v>36</v>
      </c>
      <c r="C25" s="7">
        <v>60000</v>
      </c>
      <c r="D25" s="7">
        <v>60000</v>
      </c>
      <c r="E25" s="7">
        <v>28285</v>
      </c>
      <c r="F25" s="7">
        <v>31715</v>
      </c>
      <c r="G25" s="7">
        <v>60000</v>
      </c>
      <c r="H25" s="7">
        <f t="shared" si="2"/>
        <v>28285</v>
      </c>
      <c r="I25" s="7">
        <v>31715</v>
      </c>
      <c r="J25" s="7">
        <v>16300</v>
      </c>
      <c r="K25" s="7">
        <v>16300</v>
      </c>
      <c r="L25" s="7">
        <v>2000</v>
      </c>
      <c r="M25" s="7">
        <v>2000</v>
      </c>
      <c r="N25" s="7">
        <v>1000</v>
      </c>
      <c r="O25" s="7">
        <v>1000</v>
      </c>
      <c r="P25" s="7">
        <v>1060</v>
      </c>
      <c r="Q25" s="7">
        <v>1060</v>
      </c>
      <c r="R25" s="7">
        <v>50</v>
      </c>
      <c r="S25" s="7">
        <v>50</v>
      </c>
      <c r="T25" s="7">
        <v>15</v>
      </c>
      <c r="U25" s="7">
        <v>15</v>
      </c>
      <c r="V25" s="7">
        <v>970</v>
      </c>
      <c r="W25" s="7">
        <v>970</v>
      </c>
      <c r="X25" s="7">
        <v>7100</v>
      </c>
      <c r="Y25" s="7">
        <v>7100</v>
      </c>
      <c r="Z25" s="7">
        <v>2800</v>
      </c>
      <c r="AA25" s="7">
        <v>2800</v>
      </c>
      <c r="AB25" s="7">
        <v>200</v>
      </c>
      <c r="AC25" s="7">
        <v>200</v>
      </c>
      <c r="AD25" s="7">
        <v>220</v>
      </c>
      <c r="AE25" s="7">
        <v>220</v>
      </c>
      <c r="AF25" s="7">
        <v>60000</v>
      </c>
      <c r="AG25" s="7">
        <v>60000</v>
      </c>
      <c r="AH25" s="7"/>
      <c r="AI25" s="7">
        <v>60000</v>
      </c>
      <c r="AJ25" s="7">
        <v>60000</v>
      </c>
      <c r="AK25" s="7"/>
      <c r="AL25" s="7">
        <v>60000</v>
      </c>
      <c r="AM25" s="7">
        <v>28285</v>
      </c>
      <c r="AN25" s="7">
        <v>31715</v>
      </c>
      <c r="AO25" s="7">
        <v>60000</v>
      </c>
      <c r="AP25" s="7">
        <f t="shared" si="3"/>
        <v>28285</v>
      </c>
      <c r="AQ25" s="7">
        <v>31715</v>
      </c>
    </row>
    <row r="26" spans="1:43" s="5" customFormat="1" x14ac:dyDescent="0.25">
      <c r="A26" s="3">
        <v>5</v>
      </c>
      <c r="B26" s="4" t="s">
        <v>41</v>
      </c>
      <c r="C26" s="6">
        <v>128000</v>
      </c>
      <c r="D26" s="6">
        <v>128000</v>
      </c>
      <c r="E26" s="6">
        <v>0</v>
      </c>
      <c r="F26" s="6">
        <v>128000</v>
      </c>
      <c r="G26" s="6">
        <v>128000</v>
      </c>
      <c r="H26" s="6">
        <f t="shared" si="2"/>
        <v>0</v>
      </c>
      <c r="I26" s="6">
        <v>128000</v>
      </c>
      <c r="J26" s="6">
        <v>14900</v>
      </c>
      <c r="K26" s="6">
        <v>14900</v>
      </c>
      <c r="L26" s="6">
        <v>5800</v>
      </c>
      <c r="M26" s="6">
        <v>5800</v>
      </c>
      <c r="N26" s="6">
        <v>60000</v>
      </c>
      <c r="O26" s="6">
        <v>60000</v>
      </c>
      <c r="P26" s="6">
        <v>12000</v>
      </c>
      <c r="Q26" s="6">
        <v>12000</v>
      </c>
      <c r="R26" s="6">
        <v>6000</v>
      </c>
      <c r="S26" s="6">
        <v>6000</v>
      </c>
      <c r="T26" s="6">
        <v>5000</v>
      </c>
      <c r="U26" s="6">
        <v>5000</v>
      </c>
      <c r="V26" s="6">
        <v>5400</v>
      </c>
      <c r="W26" s="6">
        <v>5400</v>
      </c>
      <c r="X26" s="6">
        <v>4500</v>
      </c>
      <c r="Y26" s="6">
        <v>4500</v>
      </c>
      <c r="Z26" s="6">
        <v>5000</v>
      </c>
      <c r="AA26" s="6">
        <v>5000</v>
      </c>
      <c r="AB26" s="6">
        <v>4000</v>
      </c>
      <c r="AC26" s="6">
        <v>4000</v>
      </c>
      <c r="AD26" s="6">
        <v>5400</v>
      </c>
      <c r="AE26" s="6">
        <v>5400</v>
      </c>
      <c r="AF26" s="6">
        <v>128000</v>
      </c>
      <c r="AG26" s="6">
        <v>114914.789</v>
      </c>
      <c r="AH26" s="6">
        <v>13085.210999999999</v>
      </c>
      <c r="AI26" s="6">
        <v>128000</v>
      </c>
      <c r="AJ26" s="6">
        <v>119357.289</v>
      </c>
      <c r="AK26" s="6">
        <v>8642.7109999999993</v>
      </c>
      <c r="AL26" s="6">
        <v>128000</v>
      </c>
      <c r="AM26" s="6">
        <v>0</v>
      </c>
      <c r="AN26" s="6">
        <v>128000</v>
      </c>
      <c r="AO26" s="6">
        <v>128000</v>
      </c>
      <c r="AP26" s="6">
        <f t="shared" si="3"/>
        <v>0</v>
      </c>
      <c r="AQ26" s="6">
        <v>128000</v>
      </c>
    </row>
    <row r="27" spans="1:43" s="5" customFormat="1" ht="28.5" x14ac:dyDescent="0.25">
      <c r="A27" s="3">
        <v>6</v>
      </c>
      <c r="B27" s="4" t="s">
        <v>42</v>
      </c>
      <c r="C27" s="6">
        <v>6000</v>
      </c>
      <c r="D27" s="6">
        <v>6000</v>
      </c>
      <c r="E27" s="6">
        <v>0</v>
      </c>
      <c r="F27" s="6">
        <v>6000</v>
      </c>
      <c r="G27" s="6">
        <v>6000</v>
      </c>
      <c r="H27" s="6">
        <f t="shared" si="2"/>
        <v>0</v>
      </c>
      <c r="I27" s="6">
        <v>6000</v>
      </c>
      <c r="J27" s="6">
        <v>100</v>
      </c>
      <c r="K27" s="6">
        <v>100</v>
      </c>
      <c r="L27" s="6">
        <v>80</v>
      </c>
      <c r="M27" s="6">
        <v>80</v>
      </c>
      <c r="N27" s="6">
        <v>4360</v>
      </c>
      <c r="O27" s="6">
        <v>4360</v>
      </c>
      <c r="P27" s="6">
        <v>550</v>
      </c>
      <c r="Q27" s="6">
        <v>550</v>
      </c>
      <c r="R27" s="6">
        <v>300</v>
      </c>
      <c r="S27" s="6">
        <v>300</v>
      </c>
      <c r="T27" s="6">
        <v>30</v>
      </c>
      <c r="U27" s="6">
        <v>30</v>
      </c>
      <c r="V27" s="6">
        <v>130</v>
      </c>
      <c r="W27" s="6">
        <v>130</v>
      </c>
      <c r="X27" s="6">
        <v>90</v>
      </c>
      <c r="Y27" s="6">
        <v>90</v>
      </c>
      <c r="Z27" s="6">
        <v>50</v>
      </c>
      <c r="AA27" s="6">
        <v>50</v>
      </c>
      <c r="AB27" s="6">
        <v>100</v>
      </c>
      <c r="AC27" s="6">
        <v>100</v>
      </c>
      <c r="AD27" s="6">
        <v>210</v>
      </c>
      <c r="AE27" s="6">
        <v>210</v>
      </c>
      <c r="AF27" s="6">
        <v>6000</v>
      </c>
      <c r="AG27" s="6">
        <v>85.399999999999636</v>
      </c>
      <c r="AH27" s="6">
        <v>5914.6</v>
      </c>
      <c r="AI27" s="6">
        <v>6000</v>
      </c>
      <c r="AJ27" s="6">
        <v>2387.8999999999996</v>
      </c>
      <c r="AK27" s="6">
        <v>3612.1000000000004</v>
      </c>
      <c r="AL27" s="6">
        <v>6000</v>
      </c>
      <c r="AM27" s="6">
        <v>0</v>
      </c>
      <c r="AN27" s="6">
        <v>6000</v>
      </c>
      <c r="AO27" s="6">
        <v>6000</v>
      </c>
      <c r="AP27" s="6">
        <f t="shared" si="3"/>
        <v>0</v>
      </c>
      <c r="AQ27" s="6">
        <v>6000</v>
      </c>
    </row>
    <row r="28" spans="1:43" s="5" customFormat="1" x14ac:dyDescent="0.25">
      <c r="A28" s="3">
        <v>7</v>
      </c>
      <c r="B28" s="4" t="s">
        <v>43</v>
      </c>
      <c r="C28" s="6">
        <v>140000</v>
      </c>
      <c r="D28" s="6">
        <v>140000</v>
      </c>
      <c r="E28" s="6">
        <v>70480</v>
      </c>
      <c r="F28" s="6">
        <v>69520</v>
      </c>
      <c r="G28" s="6">
        <v>140000</v>
      </c>
      <c r="H28" s="6">
        <f t="shared" si="2"/>
        <v>70480</v>
      </c>
      <c r="I28" s="6">
        <v>69520</v>
      </c>
      <c r="J28" s="6">
        <v>7240</v>
      </c>
      <c r="K28" s="6">
        <v>7240</v>
      </c>
      <c r="L28" s="6">
        <v>3000</v>
      </c>
      <c r="M28" s="6">
        <v>3000</v>
      </c>
      <c r="N28" s="6">
        <v>35000</v>
      </c>
      <c r="O28" s="6">
        <v>35000</v>
      </c>
      <c r="P28" s="6">
        <v>5500</v>
      </c>
      <c r="Q28" s="6">
        <v>5500</v>
      </c>
      <c r="R28" s="6">
        <v>3200</v>
      </c>
      <c r="S28" s="6">
        <v>3200</v>
      </c>
      <c r="T28" s="6">
        <v>2800</v>
      </c>
      <c r="U28" s="6">
        <v>2800</v>
      </c>
      <c r="V28" s="6">
        <v>3200</v>
      </c>
      <c r="W28" s="6">
        <v>3200</v>
      </c>
      <c r="X28" s="6">
        <v>2500</v>
      </c>
      <c r="Y28" s="6">
        <v>2500</v>
      </c>
      <c r="Z28" s="6">
        <v>1780</v>
      </c>
      <c r="AA28" s="6">
        <v>1780</v>
      </c>
      <c r="AB28" s="6">
        <v>1300</v>
      </c>
      <c r="AC28" s="6">
        <v>1300</v>
      </c>
      <c r="AD28" s="6">
        <v>4000</v>
      </c>
      <c r="AE28" s="6">
        <v>4000</v>
      </c>
      <c r="AF28" s="6">
        <v>140000</v>
      </c>
      <c r="AG28" s="6">
        <v>112799.40299999999</v>
      </c>
      <c r="AH28" s="6">
        <v>27200.597000000002</v>
      </c>
      <c r="AI28" s="6">
        <v>140000</v>
      </c>
      <c r="AJ28" s="6">
        <v>140000</v>
      </c>
      <c r="AK28" s="6"/>
      <c r="AL28" s="6">
        <v>140000</v>
      </c>
      <c r="AM28" s="6">
        <v>70480</v>
      </c>
      <c r="AN28" s="6">
        <v>69520</v>
      </c>
      <c r="AO28" s="6">
        <v>140000</v>
      </c>
      <c r="AP28" s="6">
        <f t="shared" si="3"/>
        <v>70480</v>
      </c>
      <c r="AQ28" s="6">
        <v>69520</v>
      </c>
    </row>
    <row r="29" spans="1:43" s="5" customFormat="1" ht="28.5" x14ac:dyDescent="0.25">
      <c r="A29" s="3">
        <v>8</v>
      </c>
      <c r="B29" s="4" t="s">
        <v>44</v>
      </c>
      <c r="C29" s="6">
        <f>C30+C31</f>
        <v>184000</v>
      </c>
      <c r="D29" s="6">
        <f t="shared" ref="D29:AE29" si="10">D30+D31</f>
        <v>184000</v>
      </c>
      <c r="E29" s="6">
        <f t="shared" si="10"/>
        <v>184000</v>
      </c>
      <c r="F29" s="6">
        <f t="shared" si="10"/>
        <v>0</v>
      </c>
      <c r="G29" s="6">
        <f t="shared" si="10"/>
        <v>115200</v>
      </c>
      <c r="H29" s="6">
        <f t="shared" si="10"/>
        <v>115200</v>
      </c>
      <c r="I29" s="6">
        <f t="shared" si="10"/>
        <v>0</v>
      </c>
      <c r="J29" s="6">
        <f t="shared" si="10"/>
        <v>0</v>
      </c>
      <c r="K29" s="6">
        <f t="shared" si="10"/>
        <v>0</v>
      </c>
      <c r="L29" s="6">
        <f t="shared" si="10"/>
        <v>0</v>
      </c>
      <c r="M29" s="6">
        <f t="shared" si="10"/>
        <v>0</v>
      </c>
      <c r="N29" s="6">
        <f t="shared" si="10"/>
        <v>0</v>
      </c>
      <c r="O29" s="6">
        <f t="shared" si="10"/>
        <v>0</v>
      </c>
      <c r="P29" s="6">
        <f t="shared" si="10"/>
        <v>0</v>
      </c>
      <c r="Q29" s="6">
        <f t="shared" si="10"/>
        <v>0</v>
      </c>
      <c r="R29" s="6">
        <f t="shared" si="10"/>
        <v>0</v>
      </c>
      <c r="S29" s="6">
        <f t="shared" si="10"/>
        <v>0</v>
      </c>
      <c r="T29" s="6">
        <f t="shared" si="10"/>
        <v>0</v>
      </c>
      <c r="U29" s="6">
        <f t="shared" si="10"/>
        <v>0</v>
      </c>
      <c r="V29" s="6">
        <f t="shared" si="10"/>
        <v>0</v>
      </c>
      <c r="W29" s="6">
        <f t="shared" si="10"/>
        <v>0</v>
      </c>
      <c r="X29" s="6">
        <f t="shared" si="10"/>
        <v>0</v>
      </c>
      <c r="Y29" s="6">
        <f t="shared" si="10"/>
        <v>0</v>
      </c>
      <c r="Z29" s="6">
        <f t="shared" si="10"/>
        <v>0</v>
      </c>
      <c r="AA29" s="6">
        <f t="shared" si="10"/>
        <v>0</v>
      </c>
      <c r="AB29" s="6">
        <f t="shared" si="10"/>
        <v>0</v>
      </c>
      <c r="AC29" s="6">
        <f t="shared" si="10"/>
        <v>0</v>
      </c>
      <c r="AD29" s="6">
        <f t="shared" si="10"/>
        <v>0</v>
      </c>
      <c r="AE29" s="6">
        <f t="shared" si="10"/>
        <v>0</v>
      </c>
      <c r="AF29" s="6">
        <v>184000</v>
      </c>
      <c r="AG29" s="6">
        <v>184000</v>
      </c>
      <c r="AH29" s="6"/>
      <c r="AI29" s="6">
        <v>115200</v>
      </c>
      <c r="AJ29" s="6">
        <v>115200</v>
      </c>
      <c r="AK29" s="6"/>
      <c r="AL29" s="6">
        <f t="shared" ref="AL29:AQ29" si="11">AL30+AL31</f>
        <v>184000</v>
      </c>
      <c r="AM29" s="6">
        <f t="shared" si="11"/>
        <v>184000</v>
      </c>
      <c r="AN29" s="6">
        <f t="shared" si="11"/>
        <v>0</v>
      </c>
      <c r="AO29" s="6">
        <f t="shared" si="11"/>
        <v>115200</v>
      </c>
      <c r="AP29" s="6">
        <f t="shared" si="11"/>
        <v>115200</v>
      </c>
      <c r="AQ29" s="6">
        <f t="shared" si="11"/>
        <v>0</v>
      </c>
    </row>
    <row r="30" spans="1:43" ht="30" x14ac:dyDescent="0.25">
      <c r="A30" s="2"/>
      <c r="B30" s="1" t="s">
        <v>45</v>
      </c>
      <c r="C30" s="7">
        <v>68800</v>
      </c>
      <c r="D30" s="7">
        <v>68800</v>
      </c>
      <c r="E30" s="7">
        <v>68800</v>
      </c>
      <c r="F30" s="7">
        <v>0</v>
      </c>
      <c r="G30" s="7"/>
      <c r="H30" s="7">
        <f t="shared" si="2"/>
        <v>0</v>
      </c>
      <c r="I30" s="7">
        <v>0</v>
      </c>
      <c r="J30" s="7">
        <v>0</v>
      </c>
      <c r="K30" s="7"/>
      <c r="L30" s="7">
        <v>0</v>
      </c>
      <c r="M30" s="7"/>
      <c r="N30" s="7">
        <v>0</v>
      </c>
      <c r="O30" s="7"/>
      <c r="P30" s="7">
        <v>0</v>
      </c>
      <c r="Q30" s="7"/>
      <c r="R30" s="7">
        <v>0</v>
      </c>
      <c r="S30" s="7"/>
      <c r="T30" s="7">
        <v>0</v>
      </c>
      <c r="U30" s="7"/>
      <c r="V30" s="7">
        <v>0</v>
      </c>
      <c r="W30" s="7"/>
      <c r="X30" s="7">
        <v>0</v>
      </c>
      <c r="Y30" s="7"/>
      <c r="Z30" s="7">
        <v>0</v>
      </c>
      <c r="AA30" s="7"/>
      <c r="AB30" s="7">
        <v>0</v>
      </c>
      <c r="AC30" s="7"/>
      <c r="AD30" s="7">
        <v>0</v>
      </c>
      <c r="AE30" s="7"/>
      <c r="AF30" s="7">
        <v>68800</v>
      </c>
      <c r="AG30" s="7">
        <v>68800</v>
      </c>
      <c r="AH30" s="7"/>
      <c r="AI30" s="7"/>
      <c r="AJ30" s="7">
        <v>0</v>
      </c>
      <c r="AK30" s="7"/>
      <c r="AL30" s="7">
        <v>68800</v>
      </c>
      <c r="AM30" s="7">
        <v>68800</v>
      </c>
      <c r="AN30" s="7">
        <v>0</v>
      </c>
      <c r="AO30" s="7"/>
      <c r="AP30" s="7">
        <f t="shared" si="3"/>
        <v>0</v>
      </c>
      <c r="AQ30" s="7">
        <v>0</v>
      </c>
    </row>
    <row r="31" spans="1:43" ht="30" x14ac:dyDescent="0.25">
      <c r="A31" s="2"/>
      <c r="B31" s="1" t="s">
        <v>46</v>
      </c>
      <c r="C31" s="7">
        <v>115200</v>
      </c>
      <c r="D31" s="7">
        <v>115200</v>
      </c>
      <c r="E31" s="7">
        <v>115200</v>
      </c>
      <c r="F31" s="7">
        <v>0</v>
      </c>
      <c r="G31" s="7">
        <v>115200</v>
      </c>
      <c r="H31" s="7">
        <f t="shared" si="2"/>
        <v>115200</v>
      </c>
      <c r="I31" s="7">
        <v>0</v>
      </c>
      <c r="J31" s="7">
        <v>0</v>
      </c>
      <c r="K31" s="7"/>
      <c r="L31" s="7">
        <v>0</v>
      </c>
      <c r="M31" s="7"/>
      <c r="N31" s="7">
        <v>0</v>
      </c>
      <c r="O31" s="7"/>
      <c r="P31" s="7">
        <v>0</v>
      </c>
      <c r="Q31" s="7"/>
      <c r="R31" s="7">
        <v>0</v>
      </c>
      <c r="S31" s="7"/>
      <c r="T31" s="7">
        <v>0</v>
      </c>
      <c r="U31" s="7"/>
      <c r="V31" s="7">
        <v>0</v>
      </c>
      <c r="W31" s="7"/>
      <c r="X31" s="7">
        <v>0</v>
      </c>
      <c r="Y31" s="7"/>
      <c r="Z31" s="7">
        <v>0</v>
      </c>
      <c r="AA31" s="7"/>
      <c r="AB31" s="7">
        <v>0</v>
      </c>
      <c r="AC31" s="7"/>
      <c r="AD31" s="7">
        <v>0</v>
      </c>
      <c r="AE31" s="7"/>
      <c r="AF31" s="7">
        <v>115200</v>
      </c>
      <c r="AG31" s="7">
        <v>115200</v>
      </c>
      <c r="AH31" s="7"/>
      <c r="AI31" s="7">
        <v>115200</v>
      </c>
      <c r="AJ31" s="7">
        <v>115200</v>
      </c>
      <c r="AK31" s="7"/>
      <c r="AL31" s="7">
        <v>115200</v>
      </c>
      <c r="AM31" s="7">
        <v>115200</v>
      </c>
      <c r="AN31" s="7">
        <v>0</v>
      </c>
      <c r="AO31" s="7">
        <v>115200</v>
      </c>
      <c r="AP31" s="7">
        <f t="shared" si="3"/>
        <v>115200</v>
      </c>
      <c r="AQ31" s="7">
        <v>0</v>
      </c>
    </row>
    <row r="32" spans="1:43" s="5" customFormat="1" x14ac:dyDescent="0.25">
      <c r="A32" s="3">
        <v>9</v>
      </c>
      <c r="B32" s="4" t="s">
        <v>47</v>
      </c>
      <c r="C32" s="6">
        <f>C33+C34</f>
        <v>620000</v>
      </c>
      <c r="D32" s="6">
        <f t="shared" ref="D32:AE32" si="12">D33+D34</f>
        <v>620000</v>
      </c>
      <c r="E32" s="6">
        <f t="shared" si="12"/>
        <v>90240</v>
      </c>
      <c r="F32" s="6">
        <f t="shared" si="12"/>
        <v>529760</v>
      </c>
      <c r="G32" s="6">
        <f t="shared" si="12"/>
        <v>595000</v>
      </c>
      <c r="H32" s="6">
        <f t="shared" si="12"/>
        <v>555240</v>
      </c>
      <c r="I32" s="6">
        <f t="shared" si="12"/>
        <v>39760</v>
      </c>
      <c r="J32" s="6">
        <f t="shared" si="12"/>
        <v>14000</v>
      </c>
      <c r="K32" s="6">
        <f t="shared" si="12"/>
        <v>14000</v>
      </c>
      <c r="L32" s="6">
        <f t="shared" si="12"/>
        <v>3200</v>
      </c>
      <c r="M32" s="6">
        <f t="shared" si="12"/>
        <v>3200</v>
      </c>
      <c r="N32" s="6">
        <f t="shared" si="12"/>
        <v>8100</v>
      </c>
      <c r="O32" s="6">
        <f t="shared" si="12"/>
        <v>8100</v>
      </c>
      <c r="P32" s="6">
        <f t="shared" si="12"/>
        <v>383900</v>
      </c>
      <c r="Q32" s="6">
        <f t="shared" si="12"/>
        <v>3900</v>
      </c>
      <c r="R32" s="6">
        <f t="shared" si="12"/>
        <v>26600</v>
      </c>
      <c r="S32" s="6">
        <f t="shared" si="12"/>
        <v>1600</v>
      </c>
      <c r="T32" s="6">
        <f t="shared" si="12"/>
        <v>910</v>
      </c>
      <c r="U32" s="6">
        <f t="shared" si="12"/>
        <v>910</v>
      </c>
      <c r="V32" s="6">
        <f t="shared" si="12"/>
        <v>86650</v>
      </c>
      <c r="W32" s="6">
        <f t="shared" si="12"/>
        <v>1750</v>
      </c>
      <c r="X32" s="6">
        <f t="shared" si="12"/>
        <v>2120</v>
      </c>
      <c r="Y32" s="6">
        <f t="shared" si="12"/>
        <v>2020</v>
      </c>
      <c r="Z32" s="6">
        <f t="shared" si="12"/>
        <v>1110</v>
      </c>
      <c r="AA32" s="6">
        <f t="shared" si="12"/>
        <v>1110</v>
      </c>
      <c r="AB32" s="6">
        <f t="shared" si="12"/>
        <v>1450</v>
      </c>
      <c r="AC32" s="6">
        <f t="shared" si="12"/>
        <v>1450</v>
      </c>
      <c r="AD32" s="6">
        <f t="shared" si="12"/>
        <v>1720</v>
      </c>
      <c r="AE32" s="6">
        <f t="shared" si="12"/>
        <v>1720</v>
      </c>
      <c r="AF32" s="6">
        <v>620000</v>
      </c>
      <c r="AG32" s="6">
        <v>612271.04500000004</v>
      </c>
      <c r="AH32" s="6">
        <v>7728.9549999999999</v>
      </c>
      <c r="AI32" s="6">
        <v>595000</v>
      </c>
      <c r="AJ32" s="6">
        <v>587271</v>
      </c>
      <c r="AK32" s="6">
        <v>7729</v>
      </c>
      <c r="AL32" s="6">
        <f t="shared" ref="AL32:AQ32" si="13">AL33+AL34</f>
        <v>620000</v>
      </c>
      <c r="AM32" s="6">
        <f t="shared" si="13"/>
        <v>580240</v>
      </c>
      <c r="AN32" s="6">
        <f t="shared" si="13"/>
        <v>39760</v>
      </c>
      <c r="AO32" s="6">
        <f t="shared" si="13"/>
        <v>595000</v>
      </c>
      <c r="AP32" s="6">
        <f t="shared" si="13"/>
        <v>555240</v>
      </c>
      <c r="AQ32" s="6">
        <f t="shared" si="13"/>
        <v>39760</v>
      </c>
    </row>
    <row r="33" spans="1:43" x14ac:dyDescent="0.25">
      <c r="A33" s="2"/>
      <c r="B33" s="1" t="s">
        <v>48</v>
      </c>
      <c r="C33" s="7">
        <v>25000</v>
      </c>
      <c r="D33" s="7">
        <v>25000</v>
      </c>
      <c r="E33" s="7">
        <v>25000</v>
      </c>
      <c r="F33" s="7">
        <v>0</v>
      </c>
      <c r="G33" s="7"/>
      <c r="H33" s="7">
        <f t="shared" si="2"/>
        <v>0</v>
      </c>
      <c r="I33" s="7">
        <v>0</v>
      </c>
      <c r="J33" s="7">
        <v>0</v>
      </c>
      <c r="K33" s="7"/>
      <c r="L33" s="7">
        <v>0</v>
      </c>
      <c r="M33" s="7"/>
      <c r="N33" s="7">
        <v>0</v>
      </c>
      <c r="O33" s="7"/>
      <c r="P33" s="7">
        <v>0</v>
      </c>
      <c r="Q33" s="7"/>
      <c r="R33" s="7">
        <v>0</v>
      </c>
      <c r="S33" s="7"/>
      <c r="T33" s="7">
        <v>0</v>
      </c>
      <c r="U33" s="7"/>
      <c r="V33" s="7">
        <v>0</v>
      </c>
      <c r="W33" s="7"/>
      <c r="X33" s="7">
        <v>0</v>
      </c>
      <c r="Y33" s="7"/>
      <c r="Z33" s="7">
        <v>0</v>
      </c>
      <c r="AA33" s="7"/>
      <c r="AB33" s="7">
        <v>0</v>
      </c>
      <c r="AC33" s="7"/>
      <c r="AD33" s="7">
        <v>0</v>
      </c>
      <c r="AE33" s="7"/>
      <c r="AF33" s="7">
        <v>25000</v>
      </c>
      <c r="AG33" s="7">
        <v>25000</v>
      </c>
      <c r="AH33" s="7"/>
      <c r="AI33" s="7"/>
      <c r="AJ33" s="7">
        <v>0</v>
      </c>
      <c r="AK33" s="7"/>
      <c r="AL33" s="7">
        <v>25000</v>
      </c>
      <c r="AM33" s="7">
        <v>25000</v>
      </c>
      <c r="AN33" s="7">
        <v>0</v>
      </c>
      <c r="AO33" s="7"/>
      <c r="AP33" s="7">
        <f t="shared" si="3"/>
        <v>0</v>
      </c>
      <c r="AQ33" s="7">
        <v>0</v>
      </c>
    </row>
    <row r="34" spans="1:43" ht="30" x14ac:dyDescent="0.25">
      <c r="A34" s="2"/>
      <c r="B34" s="1" t="s">
        <v>49</v>
      </c>
      <c r="C34" s="7">
        <v>595000</v>
      </c>
      <c r="D34" s="7">
        <v>595000</v>
      </c>
      <c r="E34" s="7">
        <v>65240</v>
      </c>
      <c r="F34" s="7">
        <v>529760</v>
      </c>
      <c r="G34" s="7">
        <v>595000</v>
      </c>
      <c r="H34" s="7">
        <f t="shared" si="2"/>
        <v>555240</v>
      </c>
      <c r="I34" s="7">
        <v>39760</v>
      </c>
      <c r="J34" s="7">
        <v>14000</v>
      </c>
      <c r="K34" s="7">
        <v>14000</v>
      </c>
      <c r="L34" s="7">
        <v>3200</v>
      </c>
      <c r="M34" s="7">
        <v>3200</v>
      </c>
      <c r="N34" s="7">
        <v>8100</v>
      </c>
      <c r="O34" s="7">
        <v>8100</v>
      </c>
      <c r="P34" s="7">
        <v>383900</v>
      </c>
      <c r="Q34" s="7">
        <v>3900</v>
      </c>
      <c r="R34" s="7">
        <v>26600</v>
      </c>
      <c r="S34" s="7">
        <v>1600</v>
      </c>
      <c r="T34" s="7">
        <v>910</v>
      </c>
      <c r="U34" s="7">
        <v>910</v>
      </c>
      <c r="V34" s="7">
        <v>86650</v>
      </c>
      <c r="W34" s="7">
        <v>1750</v>
      </c>
      <c r="X34" s="7">
        <v>2120</v>
      </c>
      <c r="Y34" s="7">
        <v>2020</v>
      </c>
      <c r="Z34" s="7">
        <v>1110</v>
      </c>
      <c r="AA34" s="7">
        <v>1110</v>
      </c>
      <c r="AB34" s="7">
        <v>1450</v>
      </c>
      <c r="AC34" s="7">
        <v>1450</v>
      </c>
      <c r="AD34" s="7">
        <v>1720</v>
      </c>
      <c r="AE34" s="7">
        <v>1720</v>
      </c>
      <c r="AF34" s="7">
        <v>595000</v>
      </c>
      <c r="AG34" s="7">
        <v>587271.04500000004</v>
      </c>
      <c r="AH34" s="7">
        <v>7728.9549999999999</v>
      </c>
      <c r="AI34" s="7">
        <v>595000</v>
      </c>
      <c r="AJ34" s="7">
        <v>587271</v>
      </c>
      <c r="AK34" s="7">
        <v>7729</v>
      </c>
      <c r="AL34" s="7">
        <v>595000</v>
      </c>
      <c r="AM34" s="7">
        <v>555240</v>
      </c>
      <c r="AN34" s="7">
        <v>39760</v>
      </c>
      <c r="AO34" s="7">
        <v>595000</v>
      </c>
      <c r="AP34" s="7">
        <f t="shared" si="3"/>
        <v>555240</v>
      </c>
      <c r="AQ34" s="7">
        <v>39760</v>
      </c>
    </row>
    <row r="35" spans="1:43" ht="60" x14ac:dyDescent="0.25">
      <c r="A35" s="2" t="s">
        <v>50</v>
      </c>
      <c r="B35" s="1" t="s">
        <v>51</v>
      </c>
      <c r="C35" s="7">
        <v>525000</v>
      </c>
      <c r="D35" s="7">
        <v>525000</v>
      </c>
      <c r="E35" s="7">
        <v>35000</v>
      </c>
      <c r="F35" s="7">
        <v>490000</v>
      </c>
      <c r="G35" s="7">
        <v>525000</v>
      </c>
      <c r="H35" s="7">
        <f t="shared" si="2"/>
        <v>525000</v>
      </c>
      <c r="I35" s="7">
        <v>0</v>
      </c>
      <c r="J35" s="7">
        <v>0</v>
      </c>
      <c r="K35" s="7"/>
      <c r="L35" s="7">
        <v>0</v>
      </c>
      <c r="M35" s="7"/>
      <c r="N35" s="7">
        <v>0</v>
      </c>
      <c r="O35" s="7"/>
      <c r="P35" s="7">
        <v>380000</v>
      </c>
      <c r="Q35" s="7"/>
      <c r="R35" s="7">
        <v>25000</v>
      </c>
      <c r="S35" s="7"/>
      <c r="T35" s="7">
        <v>0</v>
      </c>
      <c r="U35" s="7"/>
      <c r="V35" s="7">
        <v>84900</v>
      </c>
      <c r="W35" s="7"/>
      <c r="X35" s="7">
        <v>100</v>
      </c>
      <c r="Y35" s="7"/>
      <c r="Z35" s="7">
        <v>0</v>
      </c>
      <c r="AA35" s="7"/>
      <c r="AB35" s="7">
        <v>0</v>
      </c>
      <c r="AC35" s="7"/>
      <c r="AD35" s="7">
        <v>0</v>
      </c>
      <c r="AE35" s="7"/>
      <c r="AF35" s="7">
        <v>525000</v>
      </c>
      <c r="AG35" s="7">
        <v>525000</v>
      </c>
      <c r="AH35" s="7"/>
      <c r="AI35" s="7">
        <v>525000</v>
      </c>
      <c r="AJ35" s="7">
        <v>525000</v>
      </c>
      <c r="AK35" s="7"/>
      <c r="AL35" s="7">
        <v>525000</v>
      </c>
      <c r="AM35" s="7">
        <v>525000</v>
      </c>
      <c r="AN35" s="7"/>
      <c r="AO35" s="7">
        <v>525000</v>
      </c>
      <c r="AP35" s="7">
        <f t="shared" si="3"/>
        <v>525000</v>
      </c>
      <c r="AQ35" s="7">
        <v>0</v>
      </c>
    </row>
    <row r="36" spans="1:43" ht="30" x14ac:dyDescent="0.25">
      <c r="A36" s="2" t="s">
        <v>50</v>
      </c>
      <c r="B36" s="1" t="s">
        <v>52</v>
      </c>
      <c r="C36" s="7">
        <v>2300</v>
      </c>
      <c r="D36" s="7">
        <v>2300</v>
      </c>
      <c r="E36" s="7">
        <v>2000</v>
      </c>
      <c r="F36" s="7">
        <v>300</v>
      </c>
      <c r="G36" s="7">
        <v>2300</v>
      </c>
      <c r="H36" s="7">
        <v>2000</v>
      </c>
      <c r="I36" s="7">
        <v>300</v>
      </c>
      <c r="J36" s="7">
        <v>0</v>
      </c>
      <c r="K36" s="7"/>
      <c r="L36" s="7">
        <v>0</v>
      </c>
      <c r="M36" s="7"/>
      <c r="N36" s="7">
        <v>0</v>
      </c>
      <c r="O36" s="7"/>
      <c r="P36" s="7">
        <v>0</v>
      </c>
      <c r="Q36" s="7"/>
      <c r="R36" s="7">
        <v>0</v>
      </c>
      <c r="S36" s="7"/>
      <c r="T36" s="7">
        <v>0</v>
      </c>
      <c r="U36" s="7"/>
      <c r="V36" s="7">
        <v>0</v>
      </c>
      <c r="W36" s="7"/>
      <c r="X36" s="7">
        <v>0</v>
      </c>
      <c r="Y36" s="7"/>
      <c r="Z36" s="7">
        <v>0</v>
      </c>
      <c r="AA36" s="7"/>
      <c r="AB36" s="7">
        <v>0</v>
      </c>
      <c r="AC36" s="7"/>
      <c r="AD36" s="7">
        <v>0</v>
      </c>
      <c r="AE36" s="7"/>
      <c r="AF36" s="7">
        <v>2300</v>
      </c>
      <c r="AG36" s="7">
        <v>2300</v>
      </c>
      <c r="AH36" s="7"/>
      <c r="AI36" s="7">
        <v>2300</v>
      </c>
      <c r="AJ36" s="7">
        <v>2300</v>
      </c>
      <c r="AK36" s="7"/>
      <c r="AL36" s="7">
        <v>2300</v>
      </c>
      <c r="AM36" s="7">
        <v>2000</v>
      </c>
      <c r="AN36" s="7">
        <v>300</v>
      </c>
      <c r="AO36" s="7">
        <v>2300</v>
      </c>
      <c r="AP36" s="7">
        <v>2000</v>
      </c>
      <c r="AQ36" s="7">
        <v>300</v>
      </c>
    </row>
    <row r="37" spans="1:43" ht="30" x14ac:dyDescent="0.25">
      <c r="A37" s="2" t="s">
        <v>50</v>
      </c>
      <c r="B37" s="1" t="s">
        <v>53</v>
      </c>
      <c r="C37" s="7">
        <v>33000</v>
      </c>
      <c r="D37" s="7">
        <v>33000</v>
      </c>
      <c r="E37" s="7">
        <v>16514</v>
      </c>
      <c r="F37" s="7">
        <v>16486</v>
      </c>
      <c r="G37" s="7">
        <v>33000</v>
      </c>
      <c r="H37" s="7">
        <f t="shared" si="2"/>
        <v>16514</v>
      </c>
      <c r="I37" s="7">
        <v>16486</v>
      </c>
      <c r="J37" s="7">
        <v>10000</v>
      </c>
      <c r="K37" s="7">
        <v>10000</v>
      </c>
      <c r="L37" s="7">
        <v>1836</v>
      </c>
      <c r="M37" s="7">
        <v>1836</v>
      </c>
      <c r="N37" s="7">
        <v>800</v>
      </c>
      <c r="O37" s="7">
        <v>800</v>
      </c>
      <c r="P37" s="7">
        <v>2000</v>
      </c>
      <c r="Q37" s="7">
        <v>2000</v>
      </c>
      <c r="R37" s="7">
        <v>20</v>
      </c>
      <c r="S37" s="7">
        <v>20</v>
      </c>
      <c r="T37" s="7">
        <v>0</v>
      </c>
      <c r="U37" s="7">
        <v>0</v>
      </c>
      <c r="V37" s="7">
        <v>600</v>
      </c>
      <c r="W37" s="7">
        <v>600</v>
      </c>
      <c r="X37" s="7">
        <v>540</v>
      </c>
      <c r="Y37" s="7">
        <v>540</v>
      </c>
      <c r="Z37" s="7">
        <v>200</v>
      </c>
      <c r="AA37" s="7">
        <v>200</v>
      </c>
      <c r="AB37" s="7">
        <v>490</v>
      </c>
      <c r="AC37" s="7">
        <v>490</v>
      </c>
      <c r="AD37" s="7">
        <v>0</v>
      </c>
      <c r="AE37" s="7">
        <v>0</v>
      </c>
      <c r="AF37" s="7">
        <f>G37</f>
        <v>33000</v>
      </c>
      <c r="AG37" s="7">
        <f>AF37-AH37</f>
        <v>33000</v>
      </c>
      <c r="AH37" s="7"/>
      <c r="AI37" s="7">
        <f>AF37</f>
        <v>33000</v>
      </c>
      <c r="AJ37" s="7">
        <f>AI37-AK37</f>
        <v>33000</v>
      </c>
      <c r="AK37" s="7"/>
      <c r="AL37" s="7">
        <v>33000</v>
      </c>
      <c r="AM37" s="7">
        <v>16514</v>
      </c>
      <c r="AN37" s="7">
        <v>16486</v>
      </c>
      <c r="AO37" s="7">
        <v>33000</v>
      </c>
      <c r="AP37" s="7">
        <f t="shared" si="3"/>
        <v>16514</v>
      </c>
      <c r="AQ37" s="7">
        <v>16486</v>
      </c>
    </row>
    <row r="38" spans="1:43" x14ac:dyDescent="0.25">
      <c r="A38" s="2" t="s">
        <v>50</v>
      </c>
      <c r="B38" s="1" t="s">
        <v>54</v>
      </c>
      <c r="C38" s="7"/>
      <c r="D38" s="7">
        <v>10744</v>
      </c>
      <c r="E38" s="7">
        <f>D38-F38</f>
        <v>1500</v>
      </c>
      <c r="F38" s="7">
        <v>9244</v>
      </c>
      <c r="G38" s="7">
        <f>D38</f>
        <v>10744</v>
      </c>
      <c r="H38" s="7">
        <f t="shared" si="2"/>
        <v>1500</v>
      </c>
      <c r="I38" s="7">
        <v>9244</v>
      </c>
      <c r="J38" s="7">
        <v>920</v>
      </c>
      <c r="K38" s="7">
        <v>920</v>
      </c>
      <c r="L38" s="7">
        <v>400</v>
      </c>
      <c r="M38" s="7">
        <v>400</v>
      </c>
      <c r="N38" s="7">
        <v>4000</v>
      </c>
      <c r="O38" s="7">
        <v>4000</v>
      </c>
      <c r="P38" s="7">
        <v>1000</v>
      </c>
      <c r="Q38" s="7">
        <v>1000</v>
      </c>
      <c r="R38" s="7">
        <v>500</v>
      </c>
      <c r="S38" s="7">
        <v>500</v>
      </c>
      <c r="T38" s="7">
        <v>200</v>
      </c>
      <c r="U38" s="7">
        <v>200</v>
      </c>
      <c r="V38" s="7">
        <v>750</v>
      </c>
      <c r="W38" s="7">
        <v>750</v>
      </c>
      <c r="X38" s="7">
        <v>370</v>
      </c>
      <c r="Y38" s="7">
        <v>370</v>
      </c>
      <c r="Z38" s="7">
        <v>284</v>
      </c>
      <c r="AA38" s="7">
        <v>284</v>
      </c>
      <c r="AB38" s="7">
        <v>270</v>
      </c>
      <c r="AC38" s="7">
        <v>270</v>
      </c>
      <c r="AD38" s="7">
        <v>550</v>
      </c>
      <c r="AE38" s="7">
        <v>550</v>
      </c>
      <c r="AF38" s="7">
        <v>10744</v>
      </c>
      <c r="AG38" s="7">
        <v>6818.5</v>
      </c>
      <c r="AH38" s="7">
        <v>3925.5</v>
      </c>
      <c r="AI38" s="7">
        <v>10744</v>
      </c>
      <c r="AJ38" s="7">
        <v>6818</v>
      </c>
      <c r="AK38" s="7">
        <v>3926</v>
      </c>
      <c r="AL38" s="7">
        <v>10744</v>
      </c>
      <c r="AM38" s="7">
        <f>AL38-AN38</f>
        <v>1500</v>
      </c>
      <c r="AN38" s="7">
        <v>9244</v>
      </c>
      <c r="AO38" s="7">
        <f>AL38</f>
        <v>10744</v>
      </c>
      <c r="AP38" s="7">
        <f t="shared" si="3"/>
        <v>1500</v>
      </c>
      <c r="AQ38" s="7">
        <v>9244</v>
      </c>
    </row>
    <row r="39" spans="1:43" s="5" customFormat="1" x14ac:dyDescent="0.25">
      <c r="A39" s="3">
        <v>10</v>
      </c>
      <c r="B39" s="4" t="s">
        <v>55</v>
      </c>
      <c r="C39" s="6">
        <v>533000</v>
      </c>
      <c r="D39" s="6">
        <v>1370800</v>
      </c>
      <c r="E39" s="6">
        <v>1059000</v>
      </c>
      <c r="F39" s="6">
        <v>311800</v>
      </c>
      <c r="G39" s="6">
        <f>D39</f>
        <v>1370800</v>
      </c>
      <c r="H39" s="6">
        <f t="shared" si="2"/>
        <v>1059000</v>
      </c>
      <c r="I39" s="6">
        <v>311800</v>
      </c>
      <c r="J39" s="6">
        <v>41000</v>
      </c>
      <c r="K39" s="6">
        <v>41000</v>
      </c>
      <c r="L39" s="6">
        <v>30000</v>
      </c>
      <c r="M39" s="6">
        <v>30000</v>
      </c>
      <c r="N39" s="6">
        <v>110000</v>
      </c>
      <c r="O39" s="6">
        <v>110000</v>
      </c>
      <c r="P39" s="6">
        <v>41500</v>
      </c>
      <c r="Q39" s="6">
        <v>41500</v>
      </c>
      <c r="R39" s="6">
        <v>15000</v>
      </c>
      <c r="S39" s="6">
        <v>15000</v>
      </c>
      <c r="T39" s="6">
        <v>27000</v>
      </c>
      <c r="U39" s="6">
        <v>27000</v>
      </c>
      <c r="V39" s="6">
        <v>12000</v>
      </c>
      <c r="W39" s="6">
        <v>12000</v>
      </c>
      <c r="X39" s="6">
        <v>13000</v>
      </c>
      <c r="Y39" s="6">
        <v>13000</v>
      </c>
      <c r="Z39" s="6">
        <v>3500</v>
      </c>
      <c r="AA39" s="6">
        <v>3500</v>
      </c>
      <c r="AB39" s="6">
        <v>3800</v>
      </c>
      <c r="AC39" s="6">
        <v>3800</v>
      </c>
      <c r="AD39" s="6">
        <v>15000</v>
      </c>
      <c r="AE39" s="6">
        <v>15000</v>
      </c>
      <c r="AF39" s="6">
        <v>1370800</v>
      </c>
      <c r="AG39" s="6">
        <f>AF39</f>
        <v>1370800</v>
      </c>
      <c r="AH39" s="6"/>
      <c r="AI39" s="6">
        <f>AG39</f>
        <v>1370800</v>
      </c>
      <c r="AJ39" s="6">
        <f>AI39</f>
        <v>1370800</v>
      </c>
      <c r="AK39" s="6"/>
      <c r="AL39" s="6">
        <f>AJ39</f>
        <v>1370800</v>
      </c>
      <c r="AM39" s="6">
        <f>AL39-AN39</f>
        <v>1059000</v>
      </c>
      <c r="AN39" s="6">
        <v>311800</v>
      </c>
      <c r="AO39" s="6">
        <f>AL39</f>
        <v>1370800</v>
      </c>
      <c r="AP39" s="6">
        <f t="shared" si="3"/>
        <v>1059000</v>
      </c>
      <c r="AQ39" s="6">
        <v>311800</v>
      </c>
    </row>
    <row r="40" spans="1:43" s="5" customFormat="1" ht="28.5" x14ac:dyDescent="0.25">
      <c r="A40" s="3">
        <v>11</v>
      </c>
      <c r="B40" s="4" t="s">
        <v>56</v>
      </c>
      <c r="C40" s="6">
        <v>40000</v>
      </c>
      <c r="D40" s="6">
        <v>40000</v>
      </c>
      <c r="E40" s="6">
        <v>540</v>
      </c>
      <c r="F40" s="6">
        <v>39460</v>
      </c>
      <c r="G40" s="6">
        <v>40000</v>
      </c>
      <c r="H40" s="6">
        <f t="shared" si="2"/>
        <v>540</v>
      </c>
      <c r="I40" s="6">
        <v>39460</v>
      </c>
      <c r="J40" s="6">
        <v>4500</v>
      </c>
      <c r="K40" s="6">
        <v>4500</v>
      </c>
      <c r="L40" s="6">
        <v>1400</v>
      </c>
      <c r="M40" s="6">
        <v>1400</v>
      </c>
      <c r="N40" s="6">
        <v>22400</v>
      </c>
      <c r="O40" s="6">
        <v>22400</v>
      </c>
      <c r="P40" s="6">
        <v>3600</v>
      </c>
      <c r="Q40" s="6">
        <v>3600</v>
      </c>
      <c r="R40" s="6">
        <v>4800</v>
      </c>
      <c r="S40" s="6">
        <v>4800</v>
      </c>
      <c r="T40" s="6">
        <v>300</v>
      </c>
      <c r="U40" s="6">
        <v>300</v>
      </c>
      <c r="V40" s="6">
        <v>900</v>
      </c>
      <c r="W40" s="6">
        <v>900</v>
      </c>
      <c r="X40" s="6">
        <v>430</v>
      </c>
      <c r="Y40" s="6">
        <v>430</v>
      </c>
      <c r="Z40" s="6">
        <v>420</v>
      </c>
      <c r="AA40" s="6">
        <v>420</v>
      </c>
      <c r="AB40" s="6">
        <v>230</v>
      </c>
      <c r="AC40" s="6">
        <v>230</v>
      </c>
      <c r="AD40" s="6">
        <v>480</v>
      </c>
      <c r="AE40" s="6">
        <v>480</v>
      </c>
      <c r="AF40" s="6">
        <v>40000</v>
      </c>
      <c r="AG40" s="6">
        <v>40000</v>
      </c>
      <c r="AH40" s="6"/>
      <c r="AI40" s="6">
        <v>40000</v>
      </c>
      <c r="AJ40" s="6">
        <v>40000</v>
      </c>
      <c r="AK40" s="6"/>
      <c r="AL40" s="6">
        <v>40000</v>
      </c>
      <c r="AM40" s="6">
        <v>40000</v>
      </c>
      <c r="AN40" s="6"/>
      <c r="AO40" s="6">
        <v>40000</v>
      </c>
      <c r="AP40" s="6">
        <v>40000</v>
      </c>
      <c r="AQ40" s="6"/>
    </row>
    <row r="41" spans="1:43" s="5" customFormat="1" x14ac:dyDescent="0.25">
      <c r="A41" s="3">
        <v>12</v>
      </c>
      <c r="B41" s="4" t="s">
        <v>57</v>
      </c>
      <c r="C41" s="6">
        <f>C42+C45</f>
        <v>200000</v>
      </c>
      <c r="D41" s="6">
        <f t="shared" ref="D41:AE41" si="14">D42+D45</f>
        <v>200000</v>
      </c>
      <c r="E41" s="6">
        <f t="shared" si="14"/>
        <v>89250</v>
      </c>
      <c r="F41" s="6">
        <f t="shared" si="14"/>
        <v>110750</v>
      </c>
      <c r="G41" s="6">
        <f t="shared" si="14"/>
        <v>90000</v>
      </c>
      <c r="H41" s="6">
        <f t="shared" si="14"/>
        <v>55850</v>
      </c>
      <c r="I41" s="6">
        <f t="shared" si="14"/>
        <v>34150</v>
      </c>
      <c r="J41" s="6">
        <f t="shared" si="14"/>
        <v>21500</v>
      </c>
      <c r="K41" s="6">
        <f t="shared" si="14"/>
        <v>12800</v>
      </c>
      <c r="L41" s="6">
        <f t="shared" si="14"/>
        <v>12500</v>
      </c>
      <c r="M41" s="6">
        <f t="shared" si="14"/>
        <v>5120</v>
      </c>
      <c r="N41" s="6">
        <f t="shared" si="14"/>
        <v>30000</v>
      </c>
      <c r="O41" s="6">
        <f t="shared" si="14"/>
        <v>18500</v>
      </c>
      <c r="P41" s="6">
        <f t="shared" si="14"/>
        <v>26000</v>
      </c>
      <c r="Q41" s="6">
        <f t="shared" si="14"/>
        <v>18000</v>
      </c>
      <c r="R41" s="6">
        <f t="shared" si="14"/>
        <v>11100</v>
      </c>
      <c r="S41" s="6">
        <f t="shared" si="14"/>
        <v>4400</v>
      </c>
      <c r="T41" s="6">
        <f t="shared" si="14"/>
        <v>6500</v>
      </c>
      <c r="U41" s="6">
        <f t="shared" si="14"/>
        <v>2830</v>
      </c>
      <c r="V41" s="6">
        <f t="shared" si="14"/>
        <v>15720</v>
      </c>
      <c r="W41" s="6">
        <f t="shared" si="14"/>
        <v>9670</v>
      </c>
      <c r="X41" s="6">
        <f t="shared" si="14"/>
        <v>6400</v>
      </c>
      <c r="Y41" s="6">
        <f t="shared" si="14"/>
        <v>1800</v>
      </c>
      <c r="Z41" s="6">
        <f t="shared" si="14"/>
        <v>3900</v>
      </c>
      <c r="AA41" s="6">
        <f t="shared" si="14"/>
        <v>850</v>
      </c>
      <c r="AB41" s="6">
        <f t="shared" si="14"/>
        <v>4200</v>
      </c>
      <c r="AC41" s="6">
        <f t="shared" si="14"/>
        <v>500</v>
      </c>
      <c r="AD41" s="6">
        <f t="shared" si="14"/>
        <v>6200</v>
      </c>
      <c r="AE41" s="6">
        <f t="shared" si="14"/>
        <v>1950</v>
      </c>
      <c r="AF41" s="6">
        <v>200000</v>
      </c>
      <c r="AG41" s="6">
        <v>197547.92499999999</v>
      </c>
      <c r="AH41" s="6">
        <v>2452.0749999999998</v>
      </c>
      <c r="AI41" s="6">
        <v>90000</v>
      </c>
      <c r="AJ41" s="6">
        <v>87548</v>
      </c>
      <c r="AK41" s="6">
        <v>2452</v>
      </c>
      <c r="AL41" s="6">
        <f t="shared" ref="AL41:AQ41" si="15">AL42+AL45</f>
        <v>200000</v>
      </c>
      <c r="AM41" s="6">
        <f t="shared" si="15"/>
        <v>89250</v>
      </c>
      <c r="AN41" s="6">
        <f t="shared" si="15"/>
        <v>110750</v>
      </c>
      <c r="AO41" s="6">
        <f t="shared" si="15"/>
        <v>90000</v>
      </c>
      <c r="AP41" s="6">
        <f t="shared" si="15"/>
        <v>55850</v>
      </c>
      <c r="AQ41" s="6">
        <f t="shared" si="15"/>
        <v>34150</v>
      </c>
    </row>
    <row r="42" spans="1:43" ht="30" x14ac:dyDescent="0.25">
      <c r="A42" s="2" t="s">
        <v>33</v>
      </c>
      <c r="B42" s="1" t="s">
        <v>58</v>
      </c>
      <c r="C42" s="7">
        <v>110000</v>
      </c>
      <c r="D42" s="7">
        <v>110000</v>
      </c>
      <c r="E42" s="7">
        <v>43400</v>
      </c>
      <c r="F42" s="7">
        <v>66600</v>
      </c>
      <c r="G42" s="7"/>
      <c r="H42" s="7">
        <f t="shared" si="2"/>
        <v>0</v>
      </c>
      <c r="I42" s="7">
        <v>0</v>
      </c>
      <c r="J42" s="7">
        <v>8700</v>
      </c>
      <c r="K42" s="7">
        <v>0</v>
      </c>
      <c r="L42" s="7">
        <v>7380</v>
      </c>
      <c r="M42" s="7">
        <v>0</v>
      </c>
      <c r="N42" s="7">
        <v>11500</v>
      </c>
      <c r="O42" s="7">
        <v>0</v>
      </c>
      <c r="P42" s="7">
        <v>8000</v>
      </c>
      <c r="Q42" s="7">
        <v>0</v>
      </c>
      <c r="R42" s="7">
        <v>6700</v>
      </c>
      <c r="S42" s="7">
        <v>0</v>
      </c>
      <c r="T42" s="7">
        <v>3670</v>
      </c>
      <c r="U42" s="7">
        <v>0</v>
      </c>
      <c r="V42" s="7">
        <v>6050</v>
      </c>
      <c r="W42" s="7">
        <v>0</v>
      </c>
      <c r="X42" s="7">
        <v>4600</v>
      </c>
      <c r="Y42" s="7">
        <v>0</v>
      </c>
      <c r="Z42" s="7">
        <v>3050</v>
      </c>
      <c r="AA42" s="7">
        <v>0</v>
      </c>
      <c r="AB42" s="7">
        <v>3700</v>
      </c>
      <c r="AC42" s="7">
        <v>0</v>
      </c>
      <c r="AD42" s="7">
        <v>4250</v>
      </c>
      <c r="AE42" s="7">
        <v>0</v>
      </c>
      <c r="AF42" s="7">
        <v>110000</v>
      </c>
      <c r="AG42" s="7">
        <v>110000</v>
      </c>
      <c r="AH42" s="7"/>
      <c r="AI42" s="7"/>
      <c r="AJ42" s="7">
        <v>0</v>
      </c>
      <c r="AK42" s="7"/>
      <c r="AL42" s="7">
        <v>110000</v>
      </c>
      <c r="AM42" s="7">
        <v>43400</v>
      </c>
      <c r="AN42" s="7">
        <v>66600</v>
      </c>
      <c r="AO42" s="7"/>
      <c r="AP42" s="7">
        <f t="shared" si="3"/>
        <v>0</v>
      </c>
      <c r="AQ42" s="7">
        <v>0</v>
      </c>
    </row>
    <row r="43" spans="1:43" ht="30" x14ac:dyDescent="0.25">
      <c r="A43" s="2" t="s">
        <v>50</v>
      </c>
      <c r="B43" s="1" t="s">
        <v>59</v>
      </c>
      <c r="C43" s="7">
        <v>50000</v>
      </c>
      <c r="D43" s="7">
        <v>50000</v>
      </c>
      <c r="E43" s="7">
        <v>1500</v>
      </c>
      <c r="F43" s="7">
        <v>48500</v>
      </c>
      <c r="G43" s="7"/>
      <c r="H43" s="7">
        <f t="shared" si="2"/>
        <v>0</v>
      </c>
      <c r="I43" s="7">
        <v>0</v>
      </c>
      <c r="J43" s="7">
        <v>7000</v>
      </c>
      <c r="K43" s="7"/>
      <c r="L43" s="7">
        <v>6000</v>
      </c>
      <c r="M43" s="7"/>
      <c r="N43" s="7">
        <v>7000</v>
      </c>
      <c r="O43" s="7"/>
      <c r="P43" s="7">
        <v>4500</v>
      </c>
      <c r="Q43" s="7"/>
      <c r="R43" s="7">
        <v>5000</v>
      </c>
      <c r="S43" s="7"/>
      <c r="T43" s="7">
        <v>3000</v>
      </c>
      <c r="U43" s="7"/>
      <c r="V43" s="7">
        <v>4000</v>
      </c>
      <c r="W43" s="7"/>
      <c r="X43" s="7">
        <v>3000</v>
      </c>
      <c r="Y43" s="7"/>
      <c r="Z43" s="7">
        <v>2500</v>
      </c>
      <c r="AA43" s="7"/>
      <c r="AB43" s="7">
        <v>3000</v>
      </c>
      <c r="AC43" s="7"/>
      <c r="AD43" s="7">
        <v>3500</v>
      </c>
      <c r="AE43" s="7"/>
      <c r="AF43" s="7">
        <v>50000</v>
      </c>
      <c r="AG43" s="7">
        <v>50000</v>
      </c>
      <c r="AH43" s="7"/>
      <c r="AI43" s="7"/>
      <c r="AJ43" s="7">
        <v>0</v>
      </c>
      <c r="AK43" s="7"/>
      <c r="AL43" s="7">
        <v>50000</v>
      </c>
      <c r="AM43" s="7">
        <v>1500</v>
      </c>
      <c r="AN43" s="7">
        <v>48500</v>
      </c>
      <c r="AO43" s="7"/>
      <c r="AP43" s="7">
        <f t="shared" si="3"/>
        <v>0</v>
      </c>
      <c r="AQ43" s="7">
        <v>0</v>
      </c>
    </row>
    <row r="44" spans="1:43" ht="30" x14ac:dyDescent="0.25">
      <c r="A44" s="2" t="s">
        <v>50</v>
      </c>
      <c r="B44" s="1" t="s">
        <v>60</v>
      </c>
      <c r="C44" s="7">
        <v>5000</v>
      </c>
      <c r="D44" s="7">
        <v>5000</v>
      </c>
      <c r="E44" s="7">
        <v>1400</v>
      </c>
      <c r="F44" s="7">
        <v>3600</v>
      </c>
      <c r="G44" s="7"/>
      <c r="H44" s="7">
        <f t="shared" si="2"/>
        <v>0</v>
      </c>
      <c r="I44" s="7">
        <v>0</v>
      </c>
      <c r="J44" s="7">
        <v>400</v>
      </c>
      <c r="K44" s="7"/>
      <c r="L44" s="7">
        <v>130</v>
      </c>
      <c r="M44" s="7"/>
      <c r="N44" s="7">
        <v>1000</v>
      </c>
      <c r="O44" s="7"/>
      <c r="P44" s="7">
        <v>1000</v>
      </c>
      <c r="Q44" s="7"/>
      <c r="R44" s="7">
        <v>300</v>
      </c>
      <c r="S44" s="7"/>
      <c r="T44" s="7">
        <v>70</v>
      </c>
      <c r="U44" s="7"/>
      <c r="V44" s="7">
        <v>250</v>
      </c>
      <c r="W44" s="7"/>
      <c r="X44" s="7">
        <v>200</v>
      </c>
      <c r="Y44" s="7"/>
      <c r="Z44" s="7">
        <v>50</v>
      </c>
      <c r="AA44" s="7"/>
      <c r="AB44" s="7">
        <v>100</v>
      </c>
      <c r="AC44" s="7"/>
      <c r="AD44" s="7">
        <v>100</v>
      </c>
      <c r="AE44" s="7"/>
      <c r="AF44" s="7">
        <v>5000</v>
      </c>
      <c r="AG44" s="7">
        <v>5000</v>
      </c>
      <c r="AH44" s="7"/>
      <c r="AI44" s="7"/>
      <c r="AJ44" s="7">
        <v>0</v>
      </c>
      <c r="AK44" s="7"/>
      <c r="AL44" s="7">
        <v>5000</v>
      </c>
      <c r="AM44" s="7">
        <v>1400</v>
      </c>
      <c r="AN44" s="7">
        <v>3600</v>
      </c>
      <c r="AO44" s="7"/>
      <c r="AP44" s="7">
        <f t="shared" si="3"/>
        <v>0</v>
      </c>
      <c r="AQ44" s="7">
        <v>0</v>
      </c>
    </row>
    <row r="45" spans="1:43" ht="30" x14ac:dyDescent="0.25">
      <c r="A45" s="2" t="s">
        <v>61</v>
      </c>
      <c r="B45" s="1" t="s">
        <v>62</v>
      </c>
      <c r="C45" s="7">
        <v>90000</v>
      </c>
      <c r="D45" s="7">
        <v>90000</v>
      </c>
      <c r="E45" s="7">
        <v>45850</v>
      </c>
      <c r="F45" s="7">
        <v>44150</v>
      </c>
      <c r="G45" s="7">
        <v>90000</v>
      </c>
      <c r="H45" s="7">
        <f t="shared" si="2"/>
        <v>55850</v>
      </c>
      <c r="I45" s="7">
        <f>F45-F46</f>
        <v>34150</v>
      </c>
      <c r="J45" s="7">
        <v>12800</v>
      </c>
      <c r="K45" s="7">
        <v>12800</v>
      </c>
      <c r="L45" s="7">
        <v>5120</v>
      </c>
      <c r="M45" s="7">
        <v>5120</v>
      </c>
      <c r="N45" s="7">
        <v>18500</v>
      </c>
      <c r="O45" s="7">
        <v>18500</v>
      </c>
      <c r="P45" s="7">
        <v>18000</v>
      </c>
      <c r="Q45" s="7">
        <v>18000</v>
      </c>
      <c r="R45" s="7">
        <v>4400</v>
      </c>
      <c r="S45" s="7">
        <v>4400</v>
      </c>
      <c r="T45" s="7">
        <v>2830</v>
      </c>
      <c r="U45" s="7">
        <v>2830</v>
      </c>
      <c r="V45" s="7">
        <v>9670</v>
      </c>
      <c r="W45" s="7">
        <v>9670</v>
      </c>
      <c r="X45" s="7">
        <v>1800</v>
      </c>
      <c r="Y45" s="7">
        <v>1800</v>
      </c>
      <c r="Z45" s="7">
        <v>850</v>
      </c>
      <c r="AA45" s="7">
        <v>850</v>
      </c>
      <c r="AB45" s="7">
        <v>500</v>
      </c>
      <c r="AC45" s="7">
        <v>500</v>
      </c>
      <c r="AD45" s="7">
        <v>1950</v>
      </c>
      <c r="AE45" s="7">
        <v>1950</v>
      </c>
      <c r="AF45" s="7">
        <v>90000</v>
      </c>
      <c r="AG45" s="7">
        <v>87547.925000000003</v>
      </c>
      <c r="AH45" s="7">
        <v>2452.0749999999998</v>
      </c>
      <c r="AI45" s="7">
        <v>90000</v>
      </c>
      <c r="AJ45" s="7">
        <v>87548</v>
      </c>
      <c r="AK45" s="7">
        <v>2452</v>
      </c>
      <c r="AL45" s="7">
        <v>90000</v>
      </c>
      <c r="AM45" s="7">
        <v>45850</v>
      </c>
      <c r="AN45" s="7">
        <v>44150</v>
      </c>
      <c r="AO45" s="7">
        <v>90000</v>
      </c>
      <c r="AP45" s="7">
        <f t="shared" si="3"/>
        <v>55850</v>
      </c>
      <c r="AQ45" s="7">
        <f>AN45-AN46</f>
        <v>34150</v>
      </c>
    </row>
    <row r="46" spans="1:43" ht="30" x14ac:dyDescent="0.25">
      <c r="A46" s="2" t="s">
        <v>63</v>
      </c>
      <c r="B46" s="1" t="s">
        <v>64</v>
      </c>
      <c r="C46" s="7">
        <v>10000</v>
      </c>
      <c r="D46" s="7">
        <v>10000</v>
      </c>
      <c r="E46" s="7"/>
      <c r="F46" s="7">
        <v>10000</v>
      </c>
      <c r="G46" s="7">
        <v>10000</v>
      </c>
      <c r="H46" s="7">
        <f t="shared" si="2"/>
        <v>10000</v>
      </c>
      <c r="I46" s="7"/>
      <c r="J46" s="7">
        <v>0</v>
      </c>
      <c r="K46" s="7"/>
      <c r="L46" s="7">
        <v>0</v>
      </c>
      <c r="M46" s="7"/>
      <c r="N46" s="7">
        <v>0</v>
      </c>
      <c r="O46" s="7"/>
      <c r="P46" s="7">
        <v>0</v>
      </c>
      <c r="Q46" s="7"/>
      <c r="R46" s="7">
        <v>0</v>
      </c>
      <c r="S46" s="7"/>
      <c r="T46" s="7">
        <v>0</v>
      </c>
      <c r="U46" s="7"/>
      <c r="V46" s="7">
        <v>0</v>
      </c>
      <c r="W46" s="7"/>
      <c r="X46" s="7">
        <v>0</v>
      </c>
      <c r="Y46" s="7"/>
      <c r="Z46" s="7">
        <v>0</v>
      </c>
      <c r="AA46" s="7"/>
      <c r="AB46" s="7">
        <v>0</v>
      </c>
      <c r="AC46" s="7"/>
      <c r="AD46" s="7">
        <v>0</v>
      </c>
      <c r="AE46" s="7"/>
      <c r="AF46" s="7">
        <v>10000</v>
      </c>
      <c r="AG46" s="7">
        <v>10000</v>
      </c>
      <c r="AH46" s="7"/>
      <c r="AI46" s="7">
        <v>10000</v>
      </c>
      <c r="AJ46" s="7">
        <v>10000</v>
      </c>
      <c r="AK46" s="7"/>
      <c r="AL46" s="7">
        <v>10000</v>
      </c>
      <c r="AM46" s="7"/>
      <c r="AN46" s="7">
        <v>10000</v>
      </c>
      <c r="AO46" s="7">
        <v>10000</v>
      </c>
      <c r="AP46" s="7">
        <f t="shared" si="3"/>
        <v>10000</v>
      </c>
      <c r="AQ46" s="7"/>
    </row>
    <row r="47" spans="1:43" s="5" customFormat="1" ht="42.75" x14ac:dyDescent="0.25">
      <c r="A47" s="3">
        <v>13</v>
      </c>
      <c r="B47" s="4" t="s">
        <v>65</v>
      </c>
      <c r="C47" s="6">
        <v>42000</v>
      </c>
      <c r="D47" s="6">
        <v>42000</v>
      </c>
      <c r="E47" s="6">
        <v>0</v>
      </c>
      <c r="F47" s="6">
        <v>42000</v>
      </c>
      <c r="G47" s="6">
        <f>18000*0.3+22000</f>
        <v>27400</v>
      </c>
      <c r="H47" s="6">
        <f t="shared" si="2"/>
        <v>27400</v>
      </c>
      <c r="I47" s="6">
        <v>0</v>
      </c>
      <c r="J47" s="6">
        <v>14000</v>
      </c>
      <c r="K47" s="6"/>
      <c r="L47" s="6">
        <v>5000</v>
      </c>
      <c r="M47" s="6"/>
      <c r="N47" s="6">
        <v>300</v>
      </c>
      <c r="O47" s="6"/>
      <c r="P47" s="6">
        <v>4000</v>
      </c>
      <c r="Q47" s="6"/>
      <c r="R47" s="6">
        <v>12210</v>
      </c>
      <c r="S47" s="6"/>
      <c r="T47" s="6">
        <v>10</v>
      </c>
      <c r="U47" s="6"/>
      <c r="V47" s="6">
        <v>1320</v>
      </c>
      <c r="W47" s="6"/>
      <c r="X47" s="6">
        <v>4000</v>
      </c>
      <c r="Y47" s="6"/>
      <c r="Z47" s="6">
        <v>250</v>
      </c>
      <c r="AA47" s="6"/>
      <c r="AB47" s="6">
        <v>820</v>
      </c>
      <c r="AC47" s="6"/>
      <c r="AD47" s="6">
        <v>90</v>
      </c>
      <c r="AE47" s="6"/>
      <c r="AF47" s="6">
        <v>42000</v>
      </c>
      <c r="AG47" s="6">
        <v>42000</v>
      </c>
      <c r="AH47" s="6"/>
      <c r="AI47" s="6">
        <v>27400</v>
      </c>
      <c r="AJ47" s="6">
        <v>27400</v>
      </c>
      <c r="AK47" s="6"/>
      <c r="AL47" s="6">
        <v>42000</v>
      </c>
      <c r="AM47" s="6">
        <v>0</v>
      </c>
      <c r="AN47" s="6">
        <v>42000</v>
      </c>
      <c r="AO47" s="6">
        <f>18000*0.3+22000</f>
        <v>27400</v>
      </c>
      <c r="AP47" s="6">
        <f t="shared" si="3"/>
        <v>27400</v>
      </c>
      <c r="AQ47" s="6">
        <v>0</v>
      </c>
    </row>
    <row r="48" spans="1:43" s="5" customFormat="1" ht="28.5" x14ac:dyDescent="0.25">
      <c r="A48" s="3">
        <v>14</v>
      </c>
      <c r="B48" s="4" t="s">
        <v>66</v>
      </c>
      <c r="C48" s="6">
        <v>1000</v>
      </c>
      <c r="D48" s="6">
        <v>1000</v>
      </c>
      <c r="E48" s="6">
        <v>1000</v>
      </c>
      <c r="F48" s="6">
        <v>0</v>
      </c>
      <c r="G48" s="6">
        <v>1000</v>
      </c>
      <c r="H48" s="6">
        <f t="shared" si="2"/>
        <v>1000</v>
      </c>
      <c r="I48" s="6">
        <v>0</v>
      </c>
      <c r="J48" s="6">
        <v>0</v>
      </c>
      <c r="K48" s="6"/>
      <c r="L48" s="6">
        <v>0</v>
      </c>
      <c r="M48" s="6"/>
      <c r="N48" s="6">
        <v>0</v>
      </c>
      <c r="O48" s="6"/>
      <c r="P48" s="6">
        <v>0</v>
      </c>
      <c r="Q48" s="6"/>
      <c r="R48" s="6">
        <v>0</v>
      </c>
      <c r="S48" s="6"/>
      <c r="T48" s="6">
        <v>0</v>
      </c>
      <c r="U48" s="6"/>
      <c r="V48" s="6">
        <v>0</v>
      </c>
      <c r="W48" s="6"/>
      <c r="X48" s="6">
        <v>0</v>
      </c>
      <c r="Y48" s="6"/>
      <c r="Z48" s="6">
        <v>0</v>
      </c>
      <c r="AA48" s="6"/>
      <c r="AB48" s="6">
        <v>0</v>
      </c>
      <c r="AC48" s="6"/>
      <c r="AD48" s="6">
        <v>0</v>
      </c>
      <c r="AE48" s="6"/>
      <c r="AF48" s="6">
        <v>1000</v>
      </c>
      <c r="AG48" s="6">
        <v>1000</v>
      </c>
      <c r="AH48" s="6"/>
      <c r="AI48" s="6">
        <v>1000</v>
      </c>
      <c r="AJ48" s="6">
        <v>1000</v>
      </c>
      <c r="AK48" s="6"/>
      <c r="AL48" s="6">
        <v>1000</v>
      </c>
      <c r="AM48" s="6">
        <v>1000</v>
      </c>
      <c r="AN48" s="6">
        <v>0</v>
      </c>
      <c r="AO48" s="6">
        <v>1000</v>
      </c>
      <c r="AP48" s="6">
        <f t="shared" si="3"/>
        <v>1000</v>
      </c>
      <c r="AQ48" s="6">
        <v>0</v>
      </c>
    </row>
    <row r="49" spans="1:43" s="5" customFormat="1" ht="28.5" x14ac:dyDescent="0.25">
      <c r="A49" s="3">
        <v>15</v>
      </c>
      <c r="B49" s="4" t="s">
        <v>67</v>
      </c>
      <c r="C49" s="6">
        <v>16000</v>
      </c>
      <c r="D49" s="6">
        <v>16000</v>
      </c>
      <c r="E49" s="6">
        <v>16000</v>
      </c>
      <c r="F49" s="6">
        <v>0</v>
      </c>
      <c r="G49" s="6">
        <v>16000</v>
      </c>
      <c r="H49" s="6">
        <f t="shared" si="2"/>
        <v>16000</v>
      </c>
      <c r="I49" s="6">
        <v>0</v>
      </c>
      <c r="J49" s="6">
        <v>0</v>
      </c>
      <c r="K49" s="6"/>
      <c r="L49" s="6">
        <v>0</v>
      </c>
      <c r="M49" s="6"/>
      <c r="N49" s="6">
        <v>0</v>
      </c>
      <c r="O49" s="6"/>
      <c r="P49" s="6">
        <v>0</v>
      </c>
      <c r="Q49" s="6"/>
      <c r="R49" s="6">
        <v>0</v>
      </c>
      <c r="S49" s="6"/>
      <c r="T49" s="6">
        <v>0</v>
      </c>
      <c r="U49" s="6"/>
      <c r="V49" s="6">
        <v>0</v>
      </c>
      <c r="W49" s="6"/>
      <c r="X49" s="6">
        <v>0</v>
      </c>
      <c r="Y49" s="6"/>
      <c r="Z49" s="6">
        <v>0</v>
      </c>
      <c r="AA49" s="6"/>
      <c r="AB49" s="6">
        <v>0</v>
      </c>
      <c r="AC49" s="6"/>
      <c r="AD49" s="6">
        <v>0</v>
      </c>
      <c r="AE49" s="6"/>
      <c r="AF49" s="6">
        <v>16000</v>
      </c>
      <c r="AG49" s="6">
        <v>16000</v>
      </c>
      <c r="AH49" s="6"/>
      <c r="AI49" s="6">
        <v>16000</v>
      </c>
      <c r="AJ49" s="6">
        <v>16000</v>
      </c>
      <c r="AK49" s="6"/>
      <c r="AL49" s="6">
        <v>16000</v>
      </c>
      <c r="AM49" s="6">
        <v>16000</v>
      </c>
      <c r="AN49" s="6">
        <v>0</v>
      </c>
      <c r="AO49" s="6">
        <v>16000</v>
      </c>
      <c r="AP49" s="6">
        <f t="shared" si="3"/>
        <v>16000</v>
      </c>
      <c r="AQ49" s="6">
        <v>0</v>
      </c>
    </row>
  </sheetData>
  <mergeCells count="66">
    <mergeCell ref="AM6:AM7"/>
    <mergeCell ref="AN6:AN7"/>
    <mergeCell ref="AP6:AP7"/>
    <mergeCell ref="AQ6:AQ7"/>
    <mergeCell ref="AC6:AC7"/>
    <mergeCell ref="AD6:AD7"/>
    <mergeCell ref="AE6:AE7"/>
    <mergeCell ref="AG6:AG7"/>
    <mergeCell ref="AH6:AH7"/>
    <mergeCell ref="AJ6:AJ7"/>
    <mergeCell ref="AK6:AK7"/>
    <mergeCell ref="AB6:AB7"/>
    <mergeCell ref="Q6:Q7"/>
    <mergeCell ref="R6:R7"/>
    <mergeCell ref="S6:S7"/>
    <mergeCell ref="T6:T7"/>
    <mergeCell ref="U6:U7"/>
    <mergeCell ref="V6:V7"/>
    <mergeCell ref="W6:W7"/>
    <mergeCell ref="X6:X7"/>
    <mergeCell ref="Y6:Y7"/>
    <mergeCell ref="Z6:Z7"/>
    <mergeCell ref="AA6:AA7"/>
    <mergeCell ref="AM5:AN5"/>
    <mergeCell ref="AO5:AO7"/>
    <mergeCell ref="AP5:AQ5"/>
    <mergeCell ref="E6:E7"/>
    <mergeCell ref="F6:F7"/>
    <mergeCell ref="H6:H7"/>
    <mergeCell ref="I6:I7"/>
    <mergeCell ref="J6:J7"/>
    <mergeCell ref="K6:K7"/>
    <mergeCell ref="L6:L7"/>
    <mergeCell ref="AD5:AE5"/>
    <mergeCell ref="AF5:AF7"/>
    <mergeCell ref="AG5:AH5"/>
    <mergeCell ref="AI5:AI7"/>
    <mergeCell ref="AJ5:AK5"/>
    <mergeCell ref="AL5:AL7"/>
    <mergeCell ref="R5:S5"/>
    <mergeCell ref="T5:U5"/>
    <mergeCell ref="V5:W5"/>
    <mergeCell ref="X5:Y5"/>
    <mergeCell ref="Z5:AA5"/>
    <mergeCell ref="N5:O5"/>
    <mergeCell ref="P5:Q5"/>
    <mergeCell ref="M6:M7"/>
    <mergeCell ref="N6:N7"/>
    <mergeCell ref="O6:O7"/>
    <mergeCell ref="P6:P7"/>
    <mergeCell ref="A1:AQ1"/>
    <mergeCell ref="AN3:AQ3"/>
    <mergeCell ref="A4:A7"/>
    <mergeCell ref="B4:B7"/>
    <mergeCell ref="C4:C7"/>
    <mergeCell ref="D4:AE4"/>
    <mergeCell ref="AF4:AK4"/>
    <mergeCell ref="AL4:AQ4"/>
    <mergeCell ref="D5:D7"/>
    <mergeCell ref="E5:F5"/>
    <mergeCell ref="A2:AQ2"/>
    <mergeCell ref="AB5:AC5"/>
    <mergeCell ref="G5:G7"/>
    <mergeCell ref="H5:I5"/>
    <mergeCell ref="J5:K5"/>
    <mergeCell ref="L5:M5"/>
  </mergeCells>
  <pageMargins left="0.70866141732283472" right="0.70866141732283472" top="0.74803149606299213" bottom="0.74803149606299213" header="0.31496062992125984" footer="0.31496062992125984"/>
  <pageSetup paperSize="9" scale="5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Trang tính</vt:lpstr>
      </vt:variant>
      <vt:variant>
        <vt:i4>1</vt:i4>
      </vt:variant>
    </vt:vector>
  </HeadingPairs>
  <TitlesOfParts>
    <vt:vector size="1" baseType="lpstr">
      <vt:lpstr>Trang_tính1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Tuan Hung Nong</dc:creator>
  <cp:lastModifiedBy>Tuan Hung Nong</cp:lastModifiedBy>
  <cp:lastPrinted>2025-09-09T07:34:16Z</cp:lastPrinted>
  <dcterms:created xsi:type="dcterms:W3CDTF">2025-09-09T07:00:31Z</dcterms:created>
  <dcterms:modified xsi:type="dcterms:W3CDTF">2025-10-01T04:37:13Z</dcterms:modified>
</cp:coreProperties>
</file>